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2695" windowHeight="11130"/>
  </bookViews>
  <sheets>
    <sheet name="17. DINBUDPAR" sheetId="21" r:id="rId1"/>
  </sheets>
  <calcPr calcId="144525"/>
  <extLst>
    <ext uri="GoogleSheetsCustomDataVersion2">
      <go:sheetsCustomData xmlns:go="http://customooxmlschemas.google.com/" r:id="" roundtripDataChecksum="fDzAp0jYSNvu7gNXS/79vrkORPaQzWjA0fkIRlwGZU4="/>
    </ext>
  </extLst>
</workbook>
</file>

<file path=xl/calcChain.xml><?xml version="1.0" encoding="utf-8"?>
<calcChain xmlns="http://schemas.openxmlformats.org/spreadsheetml/2006/main">
  <c r="K37" i="21" l="1"/>
  <c r="M37" i="21" s="1"/>
  <c r="K10" i="21"/>
  <c r="M10" i="21" s="1"/>
  <c r="N27" i="21" s="1"/>
  <c r="K46" i="21"/>
  <c r="M46" i="21" s="1"/>
  <c r="J46" i="21"/>
  <c r="K43" i="21"/>
  <c r="M43" i="21" s="1"/>
  <c r="K23" i="21"/>
  <c r="K20" i="21"/>
  <c r="M20" i="21" s="1"/>
  <c r="K17" i="21"/>
  <c r="M17" i="21" s="1"/>
  <c r="K14" i="21"/>
  <c r="E56" i="21"/>
  <c r="Q55" i="21"/>
  <c r="E55" i="21"/>
  <c r="R54" i="21"/>
  <c r="N54" i="21"/>
  <c r="R51" i="21"/>
  <c r="P51" i="21"/>
  <c r="N51" i="21"/>
  <c r="E51" i="21"/>
  <c r="R50" i="21"/>
  <c r="Q50" i="21"/>
  <c r="P50" i="21"/>
  <c r="O50" i="21"/>
  <c r="O55" i="21" s="1"/>
  <c r="N50" i="21"/>
  <c r="R49" i="21"/>
  <c r="Q49" i="21"/>
  <c r="Q51" i="21" s="1"/>
  <c r="P49" i="21"/>
  <c r="O49" i="21"/>
  <c r="N49" i="21"/>
  <c r="J43" i="21"/>
  <c r="M40" i="21"/>
  <c r="J37" i="21"/>
  <c r="M33" i="21"/>
  <c r="M49" i="21" s="1"/>
  <c r="R29" i="21"/>
  <c r="Q56" i="21" s="1"/>
  <c r="P29" i="21"/>
  <c r="E29" i="21"/>
  <c r="S28" i="21"/>
  <c r="R28" i="21"/>
  <c r="Q28" i="21"/>
  <c r="P28" i="21"/>
  <c r="O28" i="21"/>
  <c r="S27" i="21"/>
  <c r="R27" i="21"/>
  <c r="Q54" i="21" s="1"/>
  <c r="Q27" i="21"/>
  <c r="P27" i="21"/>
  <c r="O54" i="21" s="1"/>
  <c r="O27" i="21"/>
  <c r="S26" i="21"/>
  <c r="R53" i="21" s="1"/>
  <c r="R26" i="21"/>
  <c r="Q53" i="21" s="1"/>
  <c r="Q26" i="21"/>
  <c r="P53" i="21" s="1"/>
  <c r="P26" i="21"/>
  <c r="O53" i="21" s="1"/>
  <c r="O26" i="21"/>
  <c r="N53" i="21" s="1"/>
  <c r="M23" i="21"/>
  <c r="J23" i="21"/>
  <c r="J20" i="21"/>
  <c r="J17" i="21"/>
  <c r="M14" i="21"/>
  <c r="J14" i="21"/>
  <c r="J10" i="21"/>
  <c r="M8" i="21"/>
  <c r="N26" i="21" s="1"/>
  <c r="M53" i="21" s="1"/>
  <c r="M50" i="21" l="1"/>
  <c r="P55" i="21"/>
  <c r="N28" i="21"/>
  <c r="N29" i="21" s="1"/>
  <c r="O29" i="21"/>
  <c r="N56" i="21" s="1"/>
  <c r="S29" i="21"/>
  <c r="R56" i="21" s="1"/>
  <c r="O56" i="21"/>
  <c r="O51" i="21"/>
  <c r="N55" i="21"/>
  <c r="R55" i="21"/>
  <c r="M54" i="21"/>
  <c r="Q29" i="21"/>
  <c r="P56" i="21" s="1"/>
  <c r="P54" i="21"/>
  <c r="M55" i="21" l="1"/>
  <c r="M51" i="21"/>
  <c r="M56" i="21" s="1"/>
</calcChain>
</file>

<file path=xl/sharedStrings.xml><?xml version="1.0" encoding="utf-8"?>
<sst xmlns="http://schemas.openxmlformats.org/spreadsheetml/2006/main" count="159" uniqueCount="135">
  <si>
    <t>No</t>
  </si>
  <si>
    <t>Satuan</t>
  </si>
  <si>
    <t>Angka</t>
  </si>
  <si>
    <t>Indeks Pembangunan Kebudayaan (IPK)</t>
  </si>
  <si>
    <t>%</t>
  </si>
  <si>
    <t>Sangat Tinggi</t>
  </si>
  <si>
    <t>Tinggi</t>
  </si>
  <si>
    <t>Sedang</t>
  </si>
  <si>
    <t>Rendah</t>
  </si>
  <si>
    <t>Sangat Rendah</t>
  </si>
  <si>
    <t>CAPAIAN KINERJA PEMBANGUNAN KABUPATEN TEMANGGUNG TAHUN 2024-2026</t>
  </si>
  <si>
    <t>S.D TRIWULAN I  TAHUN 2025</t>
  </si>
  <si>
    <t>Program</t>
  </si>
  <si>
    <t>Indikator Kinerja</t>
  </si>
  <si>
    <t>Kondisi Akhir 2023</t>
  </si>
  <si>
    <t xml:space="preserve">Target Kinerja </t>
  </si>
  <si>
    <t xml:space="preserve">Realisasi Kinerja </t>
  </si>
  <si>
    <t>Skala Nilai Peringkat Kinerja</t>
  </si>
  <si>
    <t xml:space="preserve">Rumus </t>
  </si>
  <si>
    <t>Faktor Pendorong</t>
  </si>
  <si>
    <t>Faktor Penghambat</t>
  </si>
  <si>
    <t>Upaya Percapaian Target Kinerja Tahun 2025</t>
  </si>
  <si>
    <t>INDIKATOR KINERJA PERANGKAT DAERAH (IKUPD)</t>
  </si>
  <si>
    <t>n.a</t>
  </si>
  <si>
    <t>INDIKATOR PROGRAM</t>
  </si>
  <si>
    <t>JUMLAH IKUPD</t>
  </si>
  <si>
    <t xml:space="preserve">RATA-RATA CAPAIAN IKUPD </t>
  </si>
  <si>
    <t>JUMLAH INDIKATOR PROGRAM</t>
  </si>
  <si>
    <t>RATA-RATA CAPAIAN INDIKATOR PROGRAM</t>
  </si>
  <si>
    <t>JUMLAH TOTAL IKUPD</t>
  </si>
  <si>
    <t>JUMLAH TOTAL INDIKATOR PROGRAM</t>
  </si>
  <si>
    <t>JUMLAH TOTAL INDIKATOR PERANGKAT DAERAH</t>
  </si>
  <si>
    <t>RATA-RATA CAPAIAN BIDANG PERANGKAT DAERAH</t>
  </si>
  <si>
    <t>Kriteria Penilaian Realisasi</t>
  </si>
  <si>
    <t>91% ≤ 100%</t>
  </si>
  <si>
    <t>76% ≤ 90%</t>
  </si>
  <si>
    <t>66% ≤ 75%</t>
  </si>
  <si>
    <t>51% ≤ 65%</t>
  </si>
  <si>
    <t>≤ 50%</t>
  </si>
  <si>
    <t>TTD   KEPALA</t>
  </si>
  <si>
    <t>…......</t>
  </si>
  <si>
    <t>Capaian s.d TW I  2025</t>
  </si>
  <si>
    <t>Status</t>
  </si>
  <si>
    <t>INDIKATOR KINERJA SASARAN</t>
  </si>
  <si>
    <t>RATA-RATA CAPAIAN SASARAN</t>
  </si>
  <si>
    <t>JUMLAH SASARAN</t>
  </si>
  <si>
    <t>Temanggung,     April 2025</t>
  </si>
  <si>
    <t>PERANGKAT DAERAH : DINBUDPAR</t>
  </si>
  <si>
    <t xml:space="preserve">Keterangan </t>
  </si>
  <si>
    <t>A. URUSAN PEMERINTAHAN BIDANG KEBUDAYAAN</t>
  </si>
  <si>
    <t>Rata rata dari pengukuran dimensi Ekonomi Budaya, Pendidikan, Ketahanan Sosial Budaya, Warisan Budaya, Ekspresi Budaya, Budaya Literasi, dan Gender</t>
  </si>
  <si>
    <t xml:space="preserve">       </t>
  </si>
  <si>
    <t>Persentase kelompok seni dan budaya yang aktif</t>
  </si>
  <si>
    <t>Jumlah kelompok seni dan budaya aktif dibagi jumlah kelompok teregister dikalikan 100</t>
  </si>
  <si>
    <t xml:space="preserve">Kabupaten Temanggung memiliki  potensi kelompok seni dan budaya </t>
  </si>
  <si>
    <t>Terbatasnya akses informasi ke desa terkait kegiatan seni dan budaya</t>
  </si>
  <si>
    <t xml:space="preserve">Menjalin kerjasama dengan berbagai pihak untuk mendapatkan data terkait kegiatan seni budaya  </t>
  </si>
  <si>
    <t>jumlah kelompok seni dan budaya aktif</t>
  </si>
  <si>
    <t xml:space="preserve"> jumlah kelompok teregister</t>
  </si>
  <si>
    <t xml:space="preserve">             </t>
  </si>
  <si>
    <t xml:space="preserve">      </t>
  </si>
  <si>
    <t>Program Pengembangan Kebudayaan</t>
  </si>
  <si>
    <t>Persentase kelompok Budaya yang Teregister</t>
  </si>
  <si>
    <t>Jumlah Register yang terdaftar (n) pada tahun berjalan di bagi total register tahun n-1 dikalikan 100</t>
  </si>
  <si>
    <t xml:space="preserve">Kabupaten Temanggung memiliki  potensi kelompok kesenian </t>
  </si>
  <si>
    <t>Kurangnya kesadaraan kelompok seni/budaya mendaftarkan ke dalam register kebudayaan</t>
  </si>
  <si>
    <t xml:space="preserve">Menjalin kerjasama dengan berbagai pihak untuk menumbuhkan kesadaran kelompok seni budaya mendaftarkan kelompok mereka dalam register kebudayaan yang dikelola Dinas Kebudayaan dan Pariwisata Kabupaten Temanggung </t>
  </si>
  <si>
    <t>Jumlah Register yang terdaftar (n) pada tahun berjalan</t>
  </si>
  <si>
    <t>Jumlah  register tahun n-1</t>
  </si>
  <si>
    <t>Presentase kelompok kesenian yang produktif</t>
  </si>
  <si>
    <t>Jumlah kelompok seni yang terfasilitasi dibagi jumlah seluruh kelompok seni aktif dikalikan 100</t>
  </si>
  <si>
    <t>1. Kabupaten Temanggung memiliki potensi kelompok kesenian
 2. Saling bersaing mewujudkan karya seni dalam masing masing kelompok</t>
  </si>
  <si>
    <t>Kualitas SDM yang belum
 merata</t>
  </si>
  <si>
    <t>Peningkatan kualitas Sumber
 Daya Manusia dengan
 berbagai pelatihan</t>
  </si>
  <si>
    <t>Jumlah kelompok seni yang terfasilitasi</t>
  </si>
  <si>
    <t>jumlah seluruh kelompok seni aktif</t>
  </si>
  <si>
    <t>Persentase pelestarian Sejarah Lokal</t>
  </si>
  <si>
    <t>jumlah sejarah lokal yang dilestarikan  dibagi jumlah sejarah lokal yang terinventaris (227) dikali 100</t>
  </si>
  <si>
    <t xml:space="preserve">Kabupaten Temanggung banyak potensi sejarah lokal yang belum tergali </t>
  </si>
  <si>
    <t xml:space="preserve">1.  belum tergali dan terdokumentasi nya sejarah lokal di Temanggung </t>
  </si>
  <si>
    <t xml:space="preserve">Penggalian dan pendokumentasian dengan didukung  dana dari Pemerintah Daerah </t>
  </si>
  <si>
    <t>jumlah sejarah lokal yang dilestarikan</t>
  </si>
  <si>
    <t>2. Makin berkurangnya narasumber yang dijadikan rujukan penulisan sejarah lokal</t>
  </si>
  <si>
    <t xml:space="preserve"> jumlah sejarah lokal yang terinventaris (227)</t>
  </si>
  <si>
    <t xml:space="preserve">Persentase Pelestarian Cagar Budaya </t>
  </si>
  <si>
    <t>jumlah CB / ODCB yang dilestarikan (dilindungi, dikembangkan dan dimanfaatkan) dibagi  jumlah CB/ODCB yang terinventaris dikalikan 100</t>
  </si>
  <si>
    <t xml:space="preserve">Banyaknya benda, bangunan, struktur sius dan kawasan cagar budaya/ diduga cagar budaya di Kabupaten Temanggung </t>
  </si>
  <si>
    <t>1. Terkendala kemampuan Pemda dalam pembiayaan  cagar budaya/ objek yang diduga cagar budaya.</t>
  </si>
  <si>
    <t>1. Mendorong kesadaran masyarakat untuk ikut berperan serta dalam pelestarian Cagar Budaya/Objek yang diduga Cagar Budaya</t>
  </si>
  <si>
    <t>jumlah CB / ODCB yang dilestarikan (dilindungi, dikembangkan dan dimanfaatkan)</t>
  </si>
  <si>
    <t xml:space="preserve">2. Kesulitan dalam pembiayaan untuk  cagar budaya/objek yang diduga cagar budaya yang bukan aset Pemda </t>
  </si>
  <si>
    <t xml:space="preserve">2. Penyusunan regulasi tentang pelestarian cagar budaya  sehingga ada payung hukum dalam pelestarian cagar budaya khususnya yang bukan aset pemerintah Daerah </t>
  </si>
  <si>
    <t xml:space="preserve"> jumlah CB/ODCB yang terinventaris</t>
  </si>
  <si>
    <t xml:space="preserve">3. Terbatasnya SDM yang dapat dijadikan sebagai Tim Ahli Cagar Budaya </t>
  </si>
  <si>
    <t xml:space="preserve">3. Menjalin kerjasama dengan berbagai pihak dalam rangka pembentukan tim ahli cagar budaya kabupaten Temanggung </t>
  </si>
  <si>
    <t>JUMLAH INDIKATOR BIDANG KEBUDAYAAN</t>
  </si>
  <si>
    <t>RATA-RATA CAPAIAN BIDANG KEBUDAYAAN</t>
  </si>
  <si>
    <t>B. URUSAN PEMERINTAHAN BIDANG PARIWISATA</t>
  </si>
  <si>
    <t>Kontribusi sektor pariwisata terhadap PDRB</t>
  </si>
  <si>
    <t>Menunggu data dari BPS</t>
  </si>
  <si>
    <t xml:space="preserve">Pembilang </t>
  </si>
  <si>
    <t xml:space="preserve">Penyebut </t>
  </si>
  <si>
    <t>Program Peningkatan Daya Tarik Destinasi Pariwisata</t>
  </si>
  <si>
    <t>Persentase pertumbuhan jumlah wisatawan</t>
  </si>
  <si>
    <t xml:space="preserve">
Jumlah wisatawan tahun berjalan dikurangi jumlah wisatawan tahun sebelumnya dibagi jumlah wisatawan tahun sebelumnya dikali 100 </t>
  </si>
  <si>
    <t>Bermunculan destinasi-destinasi baru maupun event-event budaya / non budaya. Promosi yang gencar lewat media sosial</t>
  </si>
  <si>
    <t>Perubahan (naik turun jumlah pengunjung) sangat tergantung pada faktor pelaku usaha (eksternal dinas)</t>
  </si>
  <si>
    <t>Peningkatan kualitas sumber daya pengelola destinasi &amp; manajemen event. Penyediaan sarpras pendukung di destinasi. Promosi yang intens dilakukan terutama lewat media sosial.</t>
  </si>
  <si>
    <t xml:space="preserve">Jumlah wisatawan tahun berjalan </t>
  </si>
  <si>
    <t xml:space="preserve">Jumlah wisatawan tahun sebelumnya </t>
  </si>
  <si>
    <t>Lama Tinggal Wisatawan</t>
  </si>
  <si>
    <t>Hari</t>
  </si>
  <si>
    <t>Jumlah lama menginap tamu di hotel yang ada dibagi jumlah hotel yang ada</t>
  </si>
  <si>
    <t>Bermunculan destinasi baru maupun event-event budaya/ non budaya. Promosi yang menarik terutama lewat media sosial.</t>
  </si>
  <si>
    <t>Kurangnya fasilitas hotel yang mendukung untuk menerima tamu dalam jumlah besar seperti jumlah kamar, aula/ ruang pertemuan, &amp; fasilitas pendukung acara lainnya. Promosi yang belum maksimal.</t>
  </si>
  <si>
    <t>Promosi yang intens dilakukan terutama lewat media sosial.</t>
  </si>
  <si>
    <t>Jumlah lama menginap tamu di hotel/ jasa akomodasi</t>
  </si>
  <si>
    <t>Jumlah hotel/ jasa akomodasi</t>
  </si>
  <si>
    <t>Persentase peningkatan desa wisata</t>
  </si>
  <si>
    <t>Jumlah Deswita dibagi desa (266 ) yang ada di kalikan 100</t>
  </si>
  <si>
    <t>Adanya stimulan bantuan keuangan baik dari tingkat kabupaten, provinsi, maupun pusat.</t>
  </si>
  <si>
    <t>Masih rendahnya ketertarikan &amp; pemahaman desa untuk membentuk desa wisata, dan kurangnya SDM yang bisa mengelola Desa WIsata</t>
  </si>
  <si>
    <t>Peningkatan intensitas pembinaan/ pendampingan desa wisata dan sosialisasi mengenai desa wisata</t>
  </si>
  <si>
    <t>Jumlah desa wisata</t>
  </si>
  <si>
    <t>Jumlah desa (266)</t>
  </si>
  <si>
    <t>Persentase Peningkatan pelaku Ekraft</t>
  </si>
  <si>
    <t>Jumlah Pelaku Ekonomi Kreatif. menggunakan rumus Jml Pelaku Ekraf  Th berjalan- Jml Pelaku Ekraf Th sebelumnya  dibagi Jumlah Pelaku Ekraft Tahun sebelumnya dikalikan seratus</t>
  </si>
  <si>
    <t xml:space="preserve">Dibentuknya Komite Ekonomi Kreatif di tingkat Kabupaten. </t>
  </si>
  <si>
    <t xml:space="preserve">Keterbatasan jumlah SDM dalam melakukan pendataan pelaku ekonomi Kreatif (ekraf) dan belum ada aturan secara detail yang menentukan pelaku ekraf </t>
  </si>
  <si>
    <t>Penambahan jumlah SDM pendata Ekonomi Kreatif (ekraf)</t>
  </si>
  <si>
    <t>Jumlah pelaku ekraf tahun berjalan</t>
  </si>
  <si>
    <t>Jumlah pelaku ekraf tahun sebelumnya</t>
  </si>
  <si>
    <t>JUMLAH INDIKATOR BIDANG PARIWISATA</t>
  </si>
  <si>
    <t>RATA-RATA CAPAIAN BIDANG PARIWISATA</t>
  </si>
  <si>
    <t>JUMLAH TOTAL SASARAN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</si>
</sst>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7" x14ac:knownFonts="1"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Bookman Old Style"/>
    </font>
    <font>
      <sz val="11"/>
      <color theme="1"/>
      <name val="Bookman Old Style"/>
    </font>
    <font>
      <sz val="11"/>
      <color rgb="FF000000"/>
      <name val="Bookman Old Style"/>
    </font>
    <font>
      <sz val="11"/>
      <color rgb="FFFF0000"/>
      <name val="Bookman Old Style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3" fillId="0" borderId="0" xfId="0" applyFont="1"/>
    <xf numFmtId="0" fontId="2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4" borderId="9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4" borderId="6" xfId="0" applyFont="1" applyFill="1" applyBorder="1" applyAlignment="1">
      <alignment vertical="center" wrapText="1"/>
    </xf>
    <xf numFmtId="0" fontId="3" fillId="0" borderId="6" xfId="0" applyFont="1" applyBorder="1"/>
    <xf numFmtId="0" fontId="3" fillId="0" borderId="6" xfId="0" applyFont="1" applyBorder="1" applyAlignment="1">
      <alignment vertical="top"/>
    </xf>
    <xf numFmtId="164" fontId="3" fillId="0" borderId="6" xfId="0" applyNumberFormat="1" applyFont="1" applyBorder="1" applyAlignment="1">
      <alignment horizontal="center" vertical="center" wrapText="1"/>
    </xf>
    <xf numFmtId="0" fontId="3" fillId="3" borderId="9" xfId="0" applyFont="1" applyFill="1" applyBorder="1"/>
    <xf numFmtId="0" fontId="3" fillId="4" borderId="6" xfId="0" applyFont="1" applyFill="1" applyBorder="1" applyAlignment="1">
      <alignment vertical="top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2" fontId="2" fillId="0" borderId="6" xfId="0" applyNumberFormat="1" applyFont="1" applyBorder="1"/>
    <xf numFmtId="1" fontId="2" fillId="0" borderId="6" xfId="0" applyNumberFormat="1" applyFont="1" applyBorder="1"/>
    <xf numFmtId="0" fontId="3" fillId="4" borderId="6" xfId="0" applyFont="1" applyFill="1" applyBorder="1"/>
    <xf numFmtId="0" fontId="2" fillId="0" borderId="6" xfId="0" applyFont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2" fillId="4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2" fontId="3" fillId="4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0" fontId="3" fillId="6" borderId="6" xfId="0" applyFont="1" applyFill="1" applyBorder="1"/>
    <xf numFmtId="0" fontId="2" fillId="6" borderId="6" xfId="0" applyFont="1" applyFill="1" applyBorder="1" applyAlignment="1">
      <alignment horizontal="left" vertical="center"/>
    </xf>
    <xf numFmtId="0" fontId="2" fillId="3" borderId="6" xfId="0" applyFont="1" applyFill="1" applyBorder="1"/>
    <xf numFmtId="1" fontId="2" fillId="0" borderId="6" xfId="0" applyNumberFormat="1" applyFont="1" applyBorder="1" applyAlignment="1">
      <alignment horizontal="right"/>
    </xf>
    <xf numFmtId="0" fontId="2" fillId="5" borderId="6" xfId="0" applyFont="1" applyFill="1" applyBorder="1" applyAlignment="1">
      <alignment horizontal="left" vertical="center"/>
    </xf>
    <xf numFmtId="4" fontId="4" fillId="0" borderId="6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/>
    </xf>
    <xf numFmtId="0" fontId="3" fillId="4" borderId="6" xfId="0" applyFont="1" applyFill="1" applyBorder="1" applyAlignment="1">
      <alignment vertical="top"/>
    </xf>
    <xf numFmtId="1" fontId="3" fillId="4" borderId="6" xfId="0" applyNumberFormat="1" applyFont="1" applyFill="1" applyBorder="1" applyAlignment="1">
      <alignment vertical="center" wrapText="1"/>
    </xf>
    <xf numFmtId="2" fontId="3" fillId="4" borderId="6" xfId="0" applyNumberFormat="1" applyFont="1" applyFill="1" applyBorder="1" applyAlignment="1">
      <alignment vertical="top"/>
    </xf>
    <xf numFmtId="41" fontId="3" fillId="4" borderId="6" xfId="1" applyFont="1" applyFill="1" applyBorder="1" applyAlignment="1">
      <alignment vertical="center" wrapText="1"/>
    </xf>
    <xf numFmtId="41" fontId="3" fillId="4" borderId="6" xfId="0" applyNumberFormat="1" applyFont="1" applyFill="1" applyBorder="1" applyAlignment="1">
      <alignment vertical="top"/>
    </xf>
    <xf numFmtId="41" fontId="3" fillId="0" borderId="6" xfId="1" applyFont="1" applyBorder="1" applyAlignment="1">
      <alignment horizontal="center" vertical="center" wrapText="1"/>
    </xf>
    <xf numFmtId="41" fontId="3" fillId="4" borderId="6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1" fillId="0" borderId="4" xfId="0" applyFont="1" applyBorder="1"/>
    <xf numFmtId="0" fontId="5" fillId="0" borderId="1" xfId="0" applyFont="1" applyBorder="1" applyAlignment="1">
      <alignment horizontal="left" vertical="top" wrapText="1"/>
    </xf>
    <xf numFmtId="0" fontId="1" fillId="0" borderId="7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0" sqref="L40"/>
    </sheetView>
  </sheetViews>
  <sheetFormatPr defaultColWidth="14.42578125" defaultRowHeight="15" customHeight="1" x14ac:dyDescent="0.25"/>
  <cols>
    <col min="1" max="1" width="6" customWidth="1"/>
    <col min="2" max="2" width="36.5703125" customWidth="1"/>
    <col min="3" max="3" width="5.7109375" customWidth="1"/>
    <col min="4" max="4" width="33.5703125" customWidth="1"/>
    <col min="5" max="5" width="16.7109375" customWidth="1"/>
    <col min="6" max="6" width="12.28515625" customWidth="1"/>
    <col min="7" max="7" width="13.140625" customWidth="1"/>
    <col min="8" max="8" width="15" customWidth="1"/>
    <col min="9" max="9" width="11.140625" customWidth="1"/>
    <col min="10" max="10" width="12.28515625" customWidth="1"/>
    <col min="11" max="11" width="13.42578125" customWidth="1"/>
    <col min="12" max="12" width="8.85546875" customWidth="1"/>
    <col min="13" max="13" width="14.28515625" customWidth="1"/>
    <col min="14" max="16" width="8.85546875" customWidth="1"/>
    <col min="17" max="17" width="11.28515625" customWidth="1"/>
    <col min="18" max="18" width="11.140625" customWidth="1"/>
    <col min="19" max="19" width="41.42578125" customWidth="1"/>
    <col min="20" max="20" width="24" customWidth="1"/>
    <col min="21" max="21" width="43.5703125" customWidth="1"/>
    <col min="22" max="22" width="48.42578125" customWidth="1"/>
    <col min="23" max="28" width="8.7109375" customWidth="1"/>
  </cols>
  <sheetData>
    <row r="1" spans="1:28" x14ac:dyDescent="0.25">
      <c r="A1" s="91" t="s">
        <v>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1"/>
      <c r="X1" s="1"/>
      <c r="Y1" s="1"/>
      <c r="Z1" s="1"/>
      <c r="AA1" s="1"/>
      <c r="AB1" s="1"/>
    </row>
    <row r="2" spans="1:28" x14ac:dyDescent="0.25">
      <c r="A2" s="91" t="s">
        <v>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"/>
      <c r="X2" s="1"/>
      <c r="Y2" s="1"/>
      <c r="Z2" s="1"/>
      <c r="AA2" s="1"/>
      <c r="AB2" s="1"/>
    </row>
    <row r="3" spans="1:28" x14ac:dyDescent="0.25">
      <c r="A3" s="15" t="s">
        <v>47</v>
      </c>
      <c r="B3" s="1"/>
      <c r="C3" s="1"/>
      <c r="D3" s="1"/>
      <c r="E3" s="1"/>
      <c r="F3" s="1"/>
      <c r="G3" s="1"/>
      <c r="H3" s="1"/>
      <c r="I3" s="1"/>
      <c r="J3" s="11"/>
      <c r="K3" s="16"/>
      <c r="L3" s="1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" customHeight="1" x14ac:dyDescent="0.25">
      <c r="A4" s="89" t="s">
        <v>0</v>
      </c>
      <c r="B4" s="86" t="s">
        <v>12</v>
      </c>
      <c r="C4" s="86" t="s">
        <v>0</v>
      </c>
      <c r="D4" s="86" t="s">
        <v>13</v>
      </c>
      <c r="E4" s="89" t="s">
        <v>1</v>
      </c>
      <c r="F4" s="86" t="s">
        <v>14</v>
      </c>
      <c r="G4" s="87" t="s">
        <v>15</v>
      </c>
      <c r="H4" s="73"/>
      <c r="I4" s="74"/>
      <c r="J4" s="87" t="s">
        <v>16</v>
      </c>
      <c r="K4" s="73"/>
      <c r="L4" s="74"/>
      <c r="M4" s="86" t="s">
        <v>41</v>
      </c>
      <c r="N4" s="88" t="s">
        <v>17</v>
      </c>
      <c r="O4" s="73"/>
      <c r="P4" s="73"/>
      <c r="Q4" s="73"/>
      <c r="R4" s="74"/>
      <c r="S4" s="89" t="s">
        <v>18</v>
      </c>
      <c r="T4" s="86" t="s">
        <v>19</v>
      </c>
      <c r="U4" s="86" t="s">
        <v>20</v>
      </c>
      <c r="V4" s="86" t="s">
        <v>21</v>
      </c>
      <c r="W4" s="1"/>
      <c r="X4" s="1"/>
      <c r="Y4" s="1"/>
      <c r="Z4" s="1"/>
      <c r="AA4" s="1"/>
      <c r="AB4" s="1"/>
    </row>
    <row r="5" spans="1:28" ht="68.25" customHeight="1" x14ac:dyDescent="0.25">
      <c r="A5" s="77"/>
      <c r="B5" s="77"/>
      <c r="C5" s="77"/>
      <c r="D5" s="77"/>
      <c r="E5" s="77"/>
      <c r="F5" s="77"/>
      <c r="G5" s="2">
        <v>2024</v>
      </c>
      <c r="H5" s="2">
        <v>2025</v>
      </c>
      <c r="I5" s="2">
        <v>2026</v>
      </c>
      <c r="J5" s="2">
        <v>2024</v>
      </c>
      <c r="K5" s="40">
        <v>2025</v>
      </c>
      <c r="L5" s="2">
        <v>2026</v>
      </c>
      <c r="M5" s="77"/>
      <c r="N5" s="17" t="s">
        <v>5</v>
      </c>
      <c r="O5" s="17" t="s">
        <v>6</v>
      </c>
      <c r="P5" s="17" t="s">
        <v>7</v>
      </c>
      <c r="Q5" s="17" t="s">
        <v>8</v>
      </c>
      <c r="R5" s="17" t="s">
        <v>9</v>
      </c>
      <c r="S5" s="77"/>
      <c r="T5" s="77"/>
      <c r="U5" s="77"/>
      <c r="V5" s="77"/>
      <c r="W5" s="1" t="s">
        <v>48</v>
      </c>
      <c r="X5" s="1"/>
      <c r="Y5" s="1"/>
      <c r="Z5" s="1"/>
      <c r="AA5" s="1"/>
      <c r="AB5" s="1"/>
    </row>
    <row r="6" spans="1:28" x14ac:dyDescent="0.25">
      <c r="A6" s="41" t="s">
        <v>49</v>
      </c>
      <c r="B6" s="41"/>
      <c r="C6" s="41"/>
      <c r="D6" s="41"/>
      <c r="E6" s="41"/>
      <c r="F6" s="41"/>
      <c r="G6" s="41"/>
      <c r="H6" s="41"/>
      <c r="I6" s="41"/>
      <c r="J6" s="42"/>
      <c r="K6" s="43"/>
      <c r="L6" s="41"/>
      <c r="M6" s="42"/>
      <c r="N6" s="41"/>
      <c r="O6" s="41"/>
      <c r="P6" s="41"/>
      <c r="Q6" s="41"/>
      <c r="R6" s="41"/>
      <c r="S6" s="41"/>
      <c r="T6" s="41"/>
      <c r="U6" s="41"/>
      <c r="V6" s="41"/>
      <c r="W6" s="1"/>
      <c r="X6" s="1"/>
      <c r="Y6" s="1"/>
      <c r="Z6" s="1"/>
      <c r="AA6" s="1"/>
      <c r="AB6" s="1"/>
    </row>
    <row r="7" spans="1:28" x14ac:dyDescent="0.25">
      <c r="A7" s="59" t="s">
        <v>43</v>
      </c>
      <c r="B7" s="59"/>
      <c r="C7" s="59"/>
      <c r="D7" s="59"/>
      <c r="E7" s="59"/>
      <c r="F7" s="59"/>
      <c r="G7" s="59"/>
      <c r="H7" s="59"/>
      <c r="I7" s="59"/>
      <c r="J7" s="51"/>
      <c r="K7" s="45"/>
      <c r="L7" s="59"/>
      <c r="M7" s="51"/>
      <c r="N7" s="59"/>
      <c r="O7" s="59"/>
      <c r="P7" s="59"/>
      <c r="Q7" s="59"/>
      <c r="R7" s="59"/>
      <c r="S7" s="59"/>
      <c r="T7" s="59"/>
      <c r="U7" s="59"/>
      <c r="V7" s="59"/>
      <c r="W7" s="1"/>
      <c r="X7" s="1"/>
      <c r="Y7" s="1"/>
      <c r="Z7" s="1"/>
      <c r="AA7" s="1"/>
      <c r="AB7" s="1"/>
    </row>
    <row r="8" spans="1:28" ht="75" x14ac:dyDescent="0.25">
      <c r="A8" s="46"/>
      <c r="B8" s="46"/>
      <c r="C8" s="46"/>
      <c r="D8" s="26" t="s">
        <v>3</v>
      </c>
      <c r="E8" s="6" t="s">
        <v>2</v>
      </c>
      <c r="F8" s="6">
        <v>3.31</v>
      </c>
      <c r="G8" s="6">
        <v>4.21</v>
      </c>
      <c r="H8" s="6">
        <v>4.66</v>
      </c>
      <c r="I8" s="6">
        <v>5.1100000000000003</v>
      </c>
      <c r="J8" s="39">
        <v>3.67</v>
      </c>
      <c r="K8" s="40"/>
      <c r="L8" s="46"/>
      <c r="M8" s="39">
        <f>K8/H8*100</f>
        <v>0</v>
      </c>
      <c r="N8" s="38"/>
      <c r="O8" s="38"/>
      <c r="P8" s="46"/>
      <c r="Q8" s="46"/>
      <c r="R8" s="46"/>
      <c r="S8" s="6" t="s">
        <v>50</v>
      </c>
      <c r="T8" s="46"/>
      <c r="U8" s="46"/>
      <c r="V8" s="46"/>
      <c r="W8" s="24"/>
      <c r="X8" s="24"/>
      <c r="Y8" s="24"/>
      <c r="Z8" s="24"/>
      <c r="AA8" s="24"/>
      <c r="AB8" s="24"/>
    </row>
    <row r="9" spans="1:28" x14ac:dyDescent="0.25">
      <c r="A9" s="94" t="s">
        <v>51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1"/>
      <c r="X9" s="1"/>
      <c r="Y9" s="1"/>
      <c r="Z9" s="1"/>
      <c r="AA9" s="1"/>
      <c r="AB9" s="1"/>
    </row>
    <row r="10" spans="1:28" ht="48" customHeight="1" x14ac:dyDescent="0.25">
      <c r="A10" s="95"/>
      <c r="B10" s="95"/>
      <c r="C10" s="95">
        <v>1</v>
      </c>
      <c r="D10" s="93" t="s">
        <v>52</v>
      </c>
      <c r="E10" s="3" t="s">
        <v>2</v>
      </c>
      <c r="F10" s="9" t="s">
        <v>23</v>
      </c>
      <c r="G10" s="5">
        <v>21.05</v>
      </c>
      <c r="H10" s="5">
        <v>26.1</v>
      </c>
      <c r="I10" s="5">
        <v>31.15</v>
      </c>
      <c r="J10" s="8">
        <f>J11/J12*100</f>
        <v>113.62577639751552</v>
      </c>
      <c r="K10" s="56">
        <f>K11/K12*100</f>
        <v>111.88837920489296</v>
      </c>
      <c r="L10" s="5"/>
      <c r="M10" s="90">
        <f>K10/H10*100</f>
        <v>428.69110806472401</v>
      </c>
      <c r="N10" s="78"/>
      <c r="O10" s="78"/>
      <c r="P10" s="78"/>
      <c r="Q10" s="78"/>
      <c r="R10" s="78"/>
      <c r="S10" s="78" t="s">
        <v>53</v>
      </c>
      <c r="T10" s="85" t="s">
        <v>54</v>
      </c>
      <c r="U10" s="85" t="s">
        <v>55</v>
      </c>
      <c r="V10" s="85" t="s">
        <v>56</v>
      </c>
      <c r="W10" s="1"/>
      <c r="X10" s="1"/>
      <c r="Y10" s="1"/>
      <c r="Z10" s="1"/>
      <c r="AA10" s="1"/>
      <c r="AB10" s="1"/>
    </row>
    <row r="11" spans="1:28" x14ac:dyDescent="0.25">
      <c r="A11" s="76"/>
      <c r="B11" s="76"/>
      <c r="C11" s="76"/>
      <c r="D11" s="76"/>
      <c r="E11" s="81" t="s">
        <v>57</v>
      </c>
      <c r="F11" s="73"/>
      <c r="G11" s="73"/>
      <c r="H11" s="73"/>
      <c r="I11" s="74"/>
      <c r="J11" s="70">
        <v>2927</v>
      </c>
      <c r="K11" s="71">
        <v>2927</v>
      </c>
      <c r="L11" s="5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1"/>
      <c r="X11" s="1"/>
      <c r="Y11" s="1"/>
      <c r="Z11" s="1"/>
      <c r="AA11" s="1"/>
      <c r="AB11" s="1"/>
    </row>
    <row r="12" spans="1:28" ht="19.5" customHeight="1" x14ac:dyDescent="0.25">
      <c r="A12" s="77"/>
      <c r="B12" s="77"/>
      <c r="C12" s="77"/>
      <c r="D12" s="77"/>
      <c r="E12" s="81" t="s">
        <v>58</v>
      </c>
      <c r="F12" s="73"/>
      <c r="G12" s="73"/>
      <c r="H12" s="73"/>
      <c r="I12" s="74"/>
      <c r="J12" s="70">
        <v>2576</v>
      </c>
      <c r="K12" s="71">
        <v>2616</v>
      </c>
      <c r="L12" s="5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1"/>
      <c r="X12" s="1"/>
      <c r="Y12" s="1"/>
      <c r="Z12" s="1"/>
      <c r="AA12" s="1"/>
      <c r="AB12" s="1"/>
    </row>
    <row r="13" spans="1:28" x14ac:dyDescent="0.25">
      <c r="A13" s="47" t="s">
        <v>24</v>
      </c>
      <c r="B13" s="48"/>
      <c r="C13" s="49"/>
      <c r="D13" s="37"/>
      <c r="E13" s="37" t="s">
        <v>59</v>
      </c>
      <c r="F13" s="37"/>
      <c r="G13" s="37"/>
      <c r="H13" s="37"/>
      <c r="I13" s="37" t="s">
        <v>60</v>
      </c>
      <c r="J13" s="50"/>
      <c r="K13" s="20"/>
      <c r="L13" s="37"/>
      <c r="M13" s="50"/>
      <c r="N13" s="37"/>
      <c r="O13" s="37"/>
      <c r="P13" s="37"/>
      <c r="Q13" s="37"/>
      <c r="R13" s="37"/>
      <c r="S13" s="51"/>
      <c r="T13" s="58"/>
      <c r="U13" s="58"/>
      <c r="V13" s="58"/>
      <c r="W13" s="1"/>
      <c r="X13" s="1"/>
      <c r="Y13" s="1"/>
      <c r="Z13" s="1"/>
      <c r="AA13" s="1"/>
      <c r="AB13" s="1"/>
    </row>
    <row r="14" spans="1:28" ht="96" customHeight="1" x14ac:dyDescent="0.25">
      <c r="A14" s="18"/>
      <c r="B14" s="52" t="s">
        <v>61</v>
      </c>
      <c r="C14" s="19">
        <v>2</v>
      </c>
      <c r="D14" s="19" t="s">
        <v>62</v>
      </c>
      <c r="E14" s="3" t="s">
        <v>4</v>
      </c>
      <c r="F14" s="5" t="s">
        <v>23</v>
      </c>
      <c r="G14" s="9">
        <v>4.0999999999999996</v>
      </c>
      <c r="H14" s="9">
        <v>8.1999999999999993</v>
      </c>
      <c r="I14" s="9">
        <v>12.3</v>
      </c>
      <c r="J14" s="4">
        <f>J15/J16*100</f>
        <v>72.826086956521735</v>
      </c>
      <c r="K14" s="67">
        <f>K15/K16*100</f>
        <v>29.850746268656714</v>
      </c>
      <c r="L14" s="22"/>
      <c r="M14" s="90">
        <f>K14/H14*100</f>
        <v>364.03349108117948</v>
      </c>
      <c r="N14" s="78"/>
      <c r="O14" s="78"/>
      <c r="P14" s="78"/>
      <c r="Q14" s="78"/>
      <c r="R14" s="78"/>
      <c r="S14" s="78" t="s">
        <v>63</v>
      </c>
      <c r="T14" s="85" t="s">
        <v>64</v>
      </c>
      <c r="U14" s="85" t="s">
        <v>65</v>
      </c>
      <c r="V14" s="85" t="s">
        <v>66</v>
      </c>
      <c r="W14" s="1"/>
      <c r="X14" s="1"/>
      <c r="Y14" s="1"/>
      <c r="Z14" s="1"/>
      <c r="AA14" s="1"/>
      <c r="AB14" s="1"/>
    </row>
    <row r="15" spans="1:28" ht="25.5" customHeight="1" x14ac:dyDescent="0.25">
      <c r="A15" s="21"/>
      <c r="B15" s="21"/>
      <c r="C15" s="21"/>
      <c r="D15" s="21"/>
      <c r="E15" s="72" t="s">
        <v>67</v>
      </c>
      <c r="F15" s="73"/>
      <c r="G15" s="73"/>
      <c r="H15" s="73"/>
      <c r="I15" s="74"/>
      <c r="J15" s="5">
        <v>134</v>
      </c>
      <c r="K15" s="20">
        <v>40</v>
      </c>
      <c r="L15" s="7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1"/>
      <c r="X15" s="1"/>
      <c r="Y15" s="1"/>
      <c r="Z15" s="1"/>
      <c r="AA15" s="1"/>
      <c r="AB15" s="1"/>
    </row>
    <row r="16" spans="1:28" ht="27" customHeight="1" x14ac:dyDescent="0.25">
      <c r="A16" s="21"/>
      <c r="B16" s="21"/>
      <c r="C16" s="21"/>
      <c r="D16" s="21"/>
      <c r="E16" s="72" t="s">
        <v>68</v>
      </c>
      <c r="F16" s="73"/>
      <c r="G16" s="73"/>
      <c r="H16" s="73"/>
      <c r="I16" s="74"/>
      <c r="J16" s="5">
        <v>184</v>
      </c>
      <c r="K16" s="20">
        <v>134</v>
      </c>
      <c r="L16" s="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1"/>
      <c r="X16" s="1"/>
      <c r="Y16" s="1"/>
      <c r="Z16" s="1"/>
      <c r="AA16" s="1"/>
      <c r="AB16" s="1"/>
    </row>
    <row r="17" spans="1:28" ht="47.25" customHeight="1" x14ac:dyDescent="0.25">
      <c r="A17" s="21"/>
      <c r="B17" s="21"/>
      <c r="C17" s="19">
        <v>3</v>
      </c>
      <c r="D17" s="19" t="s">
        <v>69</v>
      </c>
      <c r="E17" s="3" t="s">
        <v>4</v>
      </c>
      <c r="F17" s="5" t="s">
        <v>23</v>
      </c>
      <c r="G17" s="5">
        <v>38</v>
      </c>
      <c r="H17" s="5">
        <v>44</v>
      </c>
      <c r="I17" s="5">
        <v>50</v>
      </c>
      <c r="J17" s="34">
        <f>J18/J19*100</f>
        <v>184.32835820895522</v>
      </c>
      <c r="K17" s="25">
        <f>K18/K19*100</f>
        <v>0</v>
      </c>
      <c r="L17" s="22"/>
      <c r="M17" s="23">
        <f>K17/H17*100</f>
        <v>0</v>
      </c>
      <c r="N17" s="5"/>
      <c r="O17" s="5"/>
      <c r="P17" s="5"/>
      <c r="Q17" s="5"/>
      <c r="R17" s="5"/>
      <c r="S17" s="78" t="s">
        <v>70</v>
      </c>
      <c r="T17" s="75" t="s">
        <v>71</v>
      </c>
      <c r="U17" s="84" t="s">
        <v>72</v>
      </c>
      <c r="V17" s="84" t="s">
        <v>73</v>
      </c>
      <c r="W17" s="1"/>
      <c r="X17" s="1"/>
      <c r="Y17" s="1"/>
      <c r="Z17" s="1"/>
      <c r="AA17" s="1"/>
      <c r="AB17" s="1"/>
    </row>
    <row r="18" spans="1:28" x14ac:dyDescent="0.25">
      <c r="A18" s="21"/>
      <c r="B18" s="21"/>
      <c r="C18" s="19"/>
      <c r="D18" s="19"/>
      <c r="E18" s="80" t="s">
        <v>74</v>
      </c>
      <c r="F18" s="73"/>
      <c r="G18" s="73"/>
      <c r="H18" s="73"/>
      <c r="I18" s="74"/>
      <c r="J18" s="35">
        <v>247</v>
      </c>
      <c r="K18" s="25">
        <v>0</v>
      </c>
      <c r="L18" s="22"/>
      <c r="M18" s="23"/>
      <c r="N18" s="5"/>
      <c r="O18" s="5"/>
      <c r="P18" s="5"/>
      <c r="Q18" s="5"/>
      <c r="R18" s="5"/>
      <c r="S18" s="76"/>
      <c r="T18" s="76"/>
      <c r="U18" s="76"/>
      <c r="V18" s="76"/>
      <c r="W18" s="1"/>
      <c r="X18" s="1"/>
      <c r="Y18" s="1"/>
      <c r="Z18" s="1"/>
      <c r="AA18" s="1"/>
      <c r="AB18" s="1"/>
    </row>
    <row r="19" spans="1:28" ht="47.25" customHeight="1" x14ac:dyDescent="0.25">
      <c r="A19" s="21"/>
      <c r="B19" s="21"/>
      <c r="C19" s="19"/>
      <c r="D19" s="19"/>
      <c r="E19" s="80" t="s">
        <v>75</v>
      </c>
      <c r="F19" s="73"/>
      <c r="G19" s="73"/>
      <c r="H19" s="73"/>
      <c r="I19" s="74"/>
      <c r="J19" s="35">
        <v>134</v>
      </c>
      <c r="K19" s="25">
        <v>40</v>
      </c>
      <c r="L19" s="22"/>
      <c r="M19" s="23"/>
      <c r="N19" s="5"/>
      <c r="O19" s="5"/>
      <c r="P19" s="5"/>
      <c r="Q19" s="5"/>
      <c r="R19" s="5"/>
      <c r="S19" s="77"/>
      <c r="T19" s="77"/>
      <c r="U19" s="77"/>
      <c r="V19" s="77"/>
      <c r="W19" s="1"/>
      <c r="X19" s="1"/>
      <c r="Y19" s="1"/>
      <c r="Z19" s="1"/>
      <c r="AA19" s="1"/>
      <c r="AB19" s="1"/>
    </row>
    <row r="20" spans="1:28" ht="65.25" customHeight="1" x14ac:dyDescent="0.25">
      <c r="A20" s="21"/>
      <c r="B20" s="21"/>
      <c r="C20" s="19">
        <v>3</v>
      </c>
      <c r="D20" s="19" t="s">
        <v>76</v>
      </c>
      <c r="E20" s="3" t="s">
        <v>4</v>
      </c>
      <c r="F20" s="5">
        <v>6.73</v>
      </c>
      <c r="G20" s="5">
        <v>7.49</v>
      </c>
      <c r="H20" s="5">
        <v>9.25</v>
      </c>
      <c r="I20" s="5">
        <v>11.01</v>
      </c>
      <c r="J20" s="34">
        <f>J21/J22*100</f>
        <v>7.0484581497797363</v>
      </c>
      <c r="K20" s="67">
        <f>K21/K22*100</f>
        <v>7.4889867841409687</v>
      </c>
      <c r="L20" s="22"/>
      <c r="M20" s="23">
        <f>K20/H20*100</f>
        <v>80.962019288010481</v>
      </c>
      <c r="N20" s="78"/>
      <c r="O20" s="78"/>
      <c r="P20" s="78"/>
      <c r="Q20" s="78"/>
      <c r="R20" s="78"/>
      <c r="S20" s="78" t="s">
        <v>77</v>
      </c>
      <c r="T20" s="75" t="s">
        <v>78</v>
      </c>
      <c r="U20" s="53" t="s">
        <v>79</v>
      </c>
      <c r="V20" s="75" t="s">
        <v>80</v>
      </c>
      <c r="W20" s="1"/>
      <c r="X20" s="1"/>
      <c r="Y20" s="1"/>
      <c r="Z20" s="1"/>
      <c r="AA20" s="1"/>
      <c r="AB20" s="1"/>
    </row>
    <row r="21" spans="1:28" ht="45" x14ac:dyDescent="0.25">
      <c r="A21" s="21"/>
      <c r="B21" s="21"/>
      <c r="C21" s="21"/>
      <c r="D21" s="21"/>
      <c r="E21" s="72" t="s">
        <v>81</v>
      </c>
      <c r="F21" s="73"/>
      <c r="G21" s="73"/>
      <c r="H21" s="73"/>
      <c r="I21" s="74"/>
      <c r="J21" s="5">
        <v>16</v>
      </c>
      <c r="K21" s="65">
        <v>17</v>
      </c>
      <c r="L21" s="7"/>
      <c r="M21" s="44"/>
      <c r="N21" s="76"/>
      <c r="O21" s="76"/>
      <c r="P21" s="76"/>
      <c r="Q21" s="76"/>
      <c r="R21" s="76"/>
      <c r="S21" s="76"/>
      <c r="T21" s="76"/>
      <c r="U21" s="53" t="s">
        <v>82</v>
      </c>
      <c r="V21" s="76"/>
      <c r="W21" s="1"/>
      <c r="X21" s="1"/>
      <c r="Y21" s="1"/>
      <c r="Z21" s="1"/>
      <c r="AA21" s="1"/>
      <c r="AB21" s="1"/>
    </row>
    <row r="22" spans="1:28" ht="15.75" customHeight="1" x14ac:dyDescent="0.25">
      <c r="A22" s="21"/>
      <c r="B22" s="21"/>
      <c r="C22" s="21"/>
      <c r="D22" s="21"/>
      <c r="E22" s="72" t="s">
        <v>83</v>
      </c>
      <c r="F22" s="73"/>
      <c r="G22" s="73"/>
      <c r="H22" s="73"/>
      <c r="I22" s="74"/>
      <c r="J22" s="5">
        <v>227</v>
      </c>
      <c r="K22" s="20">
        <v>227</v>
      </c>
      <c r="L22" s="7"/>
      <c r="M22" s="44"/>
      <c r="N22" s="77"/>
      <c r="O22" s="77"/>
      <c r="P22" s="77"/>
      <c r="Q22" s="77"/>
      <c r="R22" s="77"/>
      <c r="S22" s="77"/>
      <c r="T22" s="77"/>
      <c r="U22" s="53"/>
      <c r="V22" s="77"/>
      <c r="W22" s="1"/>
      <c r="X22" s="1"/>
      <c r="Y22" s="1"/>
      <c r="Z22" s="1"/>
      <c r="AA22" s="1"/>
      <c r="AB22" s="1"/>
    </row>
    <row r="23" spans="1:28" ht="72.75" customHeight="1" x14ac:dyDescent="0.25">
      <c r="A23" s="21"/>
      <c r="B23" s="21"/>
      <c r="C23" s="19">
        <v>4</v>
      </c>
      <c r="D23" s="19" t="s">
        <v>84</v>
      </c>
      <c r="E23" s="3" t="s">
        <v>4</v>
      </c>
      <c r="F23" s="5">
        <v>5.18</v>
      </c>
      <c r="G23" s="5">
        <v>9.18</v>
      </c>
      <c r="H23" s="5">
        <v>13.18</v>
      </c>
      <c r="I23" s="5">
        <v>17.18</v>
      </c>
      <c r="J23" s="34">
        <f>J24/J25*100</f>
        <v>9.3264248704663206</v>
      </c>
      <c r="K23" s="67">
        <f>K24/K25*100</f>
        <v>13.471502590673575</v>
      </c>
      <c r="L23" s="22"/>
      <c r="M23" s="8">
        <f>K23/H23*100</f>
        <v>102.21170402635489</v>
      </c>
      <c r="N23" s="78"/>
      <c r="O23" s="78"/>
      <c r="P23" s="78"/>
      <c r="Q23" s="78"/>
      <c r="R23" s="78"/>
      <c r="S23" s="78" t="s">
        <v>85</v>
      </c>
      <c r="T23" s="75" t="s">
        <v>86</v>
      </c>
      <c r="U23" s="53" t="s">
        <v>87</v>
      </c>
      <c r="V23" s="53" t="s">
        <v>88</v>
      </c>
      <c r="W23" s="1"/>
      <c r="X23" s="1"/>
      <c r="Y23" s="1"/>
      <c r="Z23" s="1"/>
      <c r="AA23" s="1"/>
      <c r="AB23" s="1"/>
    </row>
    <row r="24" spans="1:28" ht="75" x14ac:dyDescent="0.25">
      <c r="A24" s="21"/>
      <c r="B24" s="21"/>
      <c r="C24" s="21"/>
      <c r="D24" s="21"/>
      <c r="E24" s="81" t="s">
        <v>89</v>
      </c>
      <c r="F24" s="73"/>
      <c r="G24" s="73"/>
      <c r="H24" s="73"/>
      <c r="I24" s="74"/>
      <c r="J24" s="5">
        <v>18</v>
      </c>
      <c r="K24" s="66">
        <v>26</v>
      </c>
      <c r="L24" s="7"/>
      <c r="M24" s="44"/>
      <c r="N24" s="76"/>
      <c r="O24" s="76"/>
      <c r="P24" s="76"/>
      <c r="Q24" s="76"/>
      <c r="R24" s="76"/>
      <c r="S24" s="76"/>
      <c r="T24" s="76"/>
      <c r="U24" s="53" t="s">
        <v>90</v>
      </c>
      <c r="V24" s="53" t="s">
        <v>91</v>
      </c>
      <c r="W24" s="1"/>
      <c r="X24" s="1"/>
      <c r="Y24" s="1"/>
      <c r="Z24" s="1"/>
      <c r="AA24" s="1"/>
      <c r="AB24" s="1"/>
    </row>
    <row r="25" spans="1:28" ht="39.75" customHeight="1" x14ac:dyDescent="0.25">
      <c r="A25" s="21"/>
      <c r="B25" s="21"/>
      <c r="C25" s="21"/>
      <c r="D25" s="21"/>
      <c r="E25" s="81" t="s">
        <v>92</v>
      </c>
      <c r="F25" s="73"/>
      <c r="G25" s="73"/>
      <c r="H25" s="73"/>
      <c r="I25" s="74"/>
      <c r="J25" s="5">
        <v>193</v>
      </c>
      <c r="K25" s="20">
        <v>193</v>
      </c>
      <c r="L25" s="7"/>
      <c r="M25" s="44"/>
      <c r="N25" s="77"/>
      <c r="O25" s="77"/>
      <c r="P25" s="77"/>
      <c r="Q25" s="77"/>
      <c r="R25" s="77"/>
      <c r="S25" s="77"/>
      <c r="T25" s="77"/>
      <c r="U25" s="53" t="s">
        <v>93</v>
      </c>
      <c r="V25" s="53" t="s">
        <v>94</v>
      </c>
      <c r="W25" s="1"/>
      <c r="X25" s="1"/>
      <c r="Y25" s="1"/>
      <c r="Z25" s="1"/>
      <c r="AA25" s="1"/>
      <c r="AB25" s="1"/>
    </row>
    <row r="26" spans="1:28" ht="15.75" customHeight="1" x14ac:dyDescent="0.25">
      <c r="A26" s="55" t="s">
        <v>45</v>
      </c>
      <c r="B26" s="21"/>
      <c r="C26" s="21"/>
      <c r="D26" s="21"/>
      <c r="E26" s="31">
        <v>1</v>
      </c>
      <c r="F26" s="60" t="s">
        <v>44</v>
      </c>
      <c r="G26" s="21"/>
      <c r="H26" s="21"/>
      <c r="I26" s="21"/>
      <c r="J26" s="44"/>
      <c r="K26" s="30"/>
      <c r="L26" s="21"/>
      <c r="M26" s="44"/>
      <c r="N26" s="28">
        <f>M8</f>
        <v>0</v>
      </c>
      <c r="O26" s="55">
        <f t="shared" ref="O26:S26" si="0">COUNTA(N8)</f>
        <v>0</v>
      </c>
      <c r="P26" s="55">
        <f t="shared" si="0"/>
        <v>0</v>
      </c>
      <c r="Q26" s="55">
        <f t="shared" si="0"/>
        <v>0</v>
      </c>
      <c r="R26" s="55">
        <f t="shared" si="0"/>
        <v>0</v>
      </c>
      <c r="S26" s="55">
        <f t="shared" si="0"/>
        <v>0</v>
      </c>
      <c r="T26" s="21"/>
      <c r="U26" s="21"/>
      <c r="V26" s="21"/>
      <c r="W26" s="1"/>
      <c r="X26" s="1"/>
      <c r="Y26" s="1"/>
      <c r="Z26" s="1"/>
      <c r="AA26" s="1"/>
      <c r="AB26" s="1"/>
    </row>
    <row r="27" spans="1:28" ht="15.75" customHeight="1" x14ac:dyDescent="0.25">
      <c r="A27" s="55" t="s">
        <v>25</v>
      </c>
      <c r="B27" s="21"/>
      <c r="C27" s="21"/>
      <c r="D27" s="21"/>
      <c r="E27" s="31">
        <v>1</v>
      </c>
      <c r="F27" s="55" t="s">
        <v>26</v>
      </c>
      <c r="G27" s="21"/>
      <c r="H27" s="21"/>
      <c r="I27" s="21"/>
      <c r="J27" s="44"/>
      <c r="K27" s="30"/>
      <c r="L27" s="21"/>
      <c r="M27" s="44"/>
      <c r="N27" s="28">
        <f>AVERAGE(M10)</f>
        <v>428.69110806472401</v>
      </c>
      <c r="O27" s="55">
        <f t="shared" ref="O27:S27" si="1">COUNTA(N10)</f>
        <v>0</v>
      </c>
      <c r="P27" s="55">
        <f t="shared" si="1"/>
        <v>0</v>
      </c>
      <c r="Q27" s="55">
        <f t="shared" si="1"/>
        <v>0</v>
      </c>
      <c r="R27" s="55">
        <f t="shared" si="1"/>
        <v>0</v>
      </c>
      <c r="S27" s="55">
        <f t="shared" si="1"/>
        <v>0</v>
      </c>
      <c r="T27" s="21"/>
      <c r="U27" s="21"/>
      <c r="V27" s="21"/>
      <c r="W27" s="1"/>
      <c r="X27" s="1"/>
      <c r="Y27" s="1"/>
      <c r="Z27" s="1"/>
      <c r="AA27" s="1"/>
      <c r="AB27" s="1"/>
    </row>
    <row r="28" spans="1:28" ht="15.75" customHeight="1" x14ac:dyDescent="0.25">
      <c r="A28" s="55" t="s">
        <v>27</v>
      </c>
      <c r="B28" s="21"/>
      <c r="C28" s="21"/>
      <c r="D28" s="21"/>
      <c r="E28" s="31">
        <v>3</v>
      </c>
      <c r="F28" s="55" t="s">
        <v>28</v>
      </c>
      <c r="G28" s="21"/>
      <c r="H28" s="21"/>
      <c r="I28" s="21"/>
      <c r="J28" s="44"/>
      <c r="K28" s="30"/>
      <c r="L28" s="21"/>
      <c r="M28" s="44"/>
      <c r="N28" s="28">
        <f>AVERAGE(M14,M20,M23)</f>
        <v>182.40240479851494</v>
      </c>
      <c r="O28" s="55">
        <f t="shared" ref="O28:S28" si="2">COUNTA(N14:N25)</f>
        <v>0</v>
      </c>
      <c r="P28" s="55">
        <f t="shared" si="2"/>
        <v>0</v>
      </c>
      <c r="Q28" s="55">
        <f t="shared" si="2"/>
        <v>0</v>
      </c>
      <c r="R28" s="55">
        <f t="shared" si="2"/>
        <v>0</v>
      </c>
      <c r="S28" s="55">
        <f t="shared" si="2"/>
        <v>0</v>
      </c>
      <c r="T28" s="21"/>
      <c r="U28" s="21"/>
      <c r="V28" s="21"/>
      <c r="W28" s="1"/>
      <c r="X28" s="1"/>
      <c r="Y28" s="1"/>
      <c r="Z28" s="1"/>
      <c r="AA28" s="1"/>
      <c r="AB28" s="1"/>
    </row>
    <row r="29" spans="1:28" ht="15.75" customHeight="1" x14ac:dyDescent="0.25">
      <c r="A29" s="55" t="s">
        <v>95</v>
      </c>
      <c r="B29" s="21"/>
      <c r="C29" s="21"/>
      <c r="D29" s="21"/>
      <c r="E29" s="31">
        <f>SUM(E26:E28)</f>
        <v>5</v>
      </c>
      <c r="F29" s="55" t="s">
        <v>96</v>
      </c>
      <c r="G29" s="21"/>
      <c r="H29" s="21"/>
      <c r="I29" s="21"/>
      <c r="J29" s="44"/>
      <c r="K29" s="30"/>
      <c r="L29" s="21"/>
      <c r="M29" s="44"/>
      <c r="N29" s="28">
        <f>AVERAGE(N27,N28,N26)</f>
        <v>203.69783762107966</v>
      </c>
      <c r="O29" s="61">
        <f t="shared" ref="O29:S29" si="3">SUM(O27,O28,O26)</f>
        <v>0</v>
      </c>
      <c r="P29" s="61">
        <f t="shared" si="3"/>
        <v>0</v>
      </c>
      <c r="Q29" s="61">
        <f t="shared" si="3"/>
        <v>0</v>
      </c>
      <c r="R29" s="61">
        <f t="shared" si="3"/>
        <v>0</v>
      </c>
      <c r="S29" s="61">
        <f t="shared" si="3"/>
        <v>0</v>
      </c>
      <c r="T29" s="21"/>
      <c r="U29" s="21"/>
      <c r="V29" s="21"/>
      <c r="W29" s="1"/>
      <c r="X29" s="1"/>
      <c r="Y29" s="1"/>
      <c r="Z29" s="1"/>
      <c r="AA29" s="1"/>
      <c r="AB29" s="1"/>
    </row>
    <row r="30" spans="1:28" ht="15.75" customHeight="1" x14ac:dyDescent="0.25">
      <c r="A30" s="33"/>
      <c r="B30" s="33"/>
      <c r="C30" s="31"/>
      <c r="D30" s="33"/>
      <c r="E30" s="31"/>
      <c r="F30" s="33"/>
      <c r="G30" s="33"/>
      <c r="H30" s="33"/>
      <c r="I30" s="33"/>
      <c r="J30" s="31"/>
      <c r="K30" s="32"/>
      <c r="L30" s="33"/>
      <c r="M30" s="44"/>
      <c r="N30" s="55"/>
      <c r="O30" s="55"/>
      <c r="P30" s="55"/>
      <c r="Q30" s="55"/>
      <c r="R30" s="55"/>
      <c r="S30" s="55"/>
      <c r="T30" s="21"/>
      <c r="U30" s="21"/>
      <c r="V30" s="21"/>
      <c r="W30" s="1"/>
      <c r="X30" s="1"/>
      <c r="Y30" s="1"/>
      <c r="Z30" s="1"/>
      <c r="AA30" s="1"/>
      <c r="AB30" s="1"/>
    </row>
    <row r="31" spans="1:28" ht="15.75" customHeight="1" x14ac:dyDescent="0.25">
      <c r="A31" s="62" t="s">
        <v>97</v>
      </c>
      <c r="B31" s="21"/>
      <c r="C31" s="21"/>
      <c r="D31" s="21"/>
      <c r="E31" s="21"/>
      <c r="F31" s="21"/>
      <c r="G31" s="21"/>
      <c r="H31" s="21"/>
      <c r="I31" s="21"/>
      <c r="J31" s="44"/>
      <c r="K31" s="30"/>
      <c r="L31" s="21"/>
      <c r="M31" s="44"/>
      <c r="N31" s="21"/>
      <c r="O31" s="21"/>
      <c r="P31" s="21"/>
      <c r="Q31" s="21"/>
      <c r="R31" s="21"/>
      <c r="S31" s="21"/>
      <c r="T31" s="21"/>
      <c r="U31" s="21"/>
      <c r="V31" s="21"/>
      <c r="W31" s="1"/>
      <c r="X31" s="1"/>
      <c r="Y31" s="1"/>
      <c r="Z31" s="1"/>
      <c r="AA31" s="1"/>
      <c r="AB31" s="1"/>
    </row>
    <row r="32" spans="1:28" ht="15.75" customHeight="1" x14ac:dyDescent="0.25">
      <c r="A32" s="59" t="s">
        <v>22</v>
      </c>
      <c r="B32" s="21"/>
      <c r="C32" s="21"/>
      <c r="D32" s="21"/>
      <c r="E32" s="21"/>
      <c r="F32" s="21"/>
      <c r="G32" s="21"/>
      <c r="H32" s="21"/>
      <c r="I32" s="21"/>
      <c r="J32" s="44"/>
      <c r="K32" s="30"/>
      <c r="L32" s="21"/>
      <c r="M32" s="44"/>
      <c r="N32" s="21"/>
      <c r="O32" s="21"/>
      <c r="P32" s="21"/>
      <c r="Q32" s="21"/>
      <c r="R32" s="21"/>
      <c r="S32" s="21"/>
      <c r="T32" s="21"/>
      <c r="U32" s="21"/>
      <c r="V32" s="21"/>
      <c r="W32" s="1"/>
      <c r="X32" s="1"/>
      <c r="Y32" s="1"/>
      <c r="Z32" s="1"/>
      <c r="AA32" s="1"/>
      <c r="AB32" s="1"/>
    </row>
    <row r="33" spans="1:28" ht="30" x14ac:dyDescent="0.25">
      <c r="A33" s="22"/>
      <c r="B33" s="22"/>
      <c r="C33" s="22">
        <v>1</v>
      </c>
      <c r="D33" s="19" t="s">
        <v>98</v>
      </c>
      <c r="E33" s="3" t="s">
        <v>2</v>
      </c>
      <c r="F33" s="10"/>
      <c r="G33" s="5">
        <v>2.02</v>
      </c>
      <c r="H33" s="5">
        <v>2.1</v>
      </c>
      <c r="I33" s="5">
        <v>2.15</v>
      </c>
      <c r="J33" s="5">
        <v>1.53</v>
      </c>
      <c r="K33" s="20"/>
      <c r="L33" s="7"/>
      <c r="M33" s="8">
        <f>K33/H33*100</f>
        <v>0</v>
      </c>
      <c r="N33" s="78"/>
      <c r="O33" s="78"/>
      <c r="P33" s="78"/>
      <c r="Q33" s="78"/>
      <c r="R33" s="78"/>
      <c r="S33" s="78"/>
      <c r="T33" s="78"/>
      <c r="U33" s="78"/>
      <c r="V33" s="78"/>
      <c r="W33" s="1" t="s">
        <v>99</v>
      </c>
      <c r="X33" s="1"/>
      <c r="Y33" s="1"/>
      <c r="Z33" s="1"/>
      <c r="AA33" s="1"/>
      <c r="AB33" s="1"/>
    </row>
    <row r="34" spans="1:28" ht="15.75" customHeight="1" x14ac:dyDescent="0.25">
      <c r="A34" s="21"/>
      <c r="B34" s="21"/>
      <c r="C34" s="21"/>
      <c r="D34" s="21"/>
      <c r="E34" s="7" t="s">
        <v>100</v>
      </c>
      <c r="F34" s="21"/>
      <c r="G34" s="21"/>
      <c r="H34" s="21"/>
      <c r="I34" s="21"/>
      <c r="J34" s="5"/>
      <c r="K34" s="20"/>
      <c r="L34" s="7"/>
      <c r="M34" s="44"/>
      <c r="N34" s="76"/>
      <c r="O34" s="76"/>
      <c r="P34" s="76"/>
      <c r="Q34" s="76"/>
      <c r="R34" s="76"/>
      <c r="S34" s="76"/>
      <c r="T34" s="76"/>
      <c r="U34" s="76"/>
      <c r="V34" s="76"/>
      <c r="W34" s="1"/>
      <c r="X34" s="1"/>
      <c r="Y34" s="1"/>
      <c r="Z34" s="1"/>
      <c r="AA34" s="1"/>
      <c r="AB34" s="1"/>
    </row>
    <row r="35" spans="1:28" ht="15.75" customHeight="1" x14ac:dyDescent="0.25">
      <c r="A35" s="21"/>
      <c r="B35" s="21"/>
      <c r="C35" s="21"/>
      <c r="D35" s="21"/>
      <c r="E35" s="7" t="s">
        <v>101</v>
      </c>
      <c r="F35" s="21"/>
      <c r="G35" s="21"/>
      <c r="H35" s="21"/>
      <c r="I35" s="21"/>
      <c r="J35" s="5"/>
      <c r="K35" s="20"/>
      <c r="L35" s="7"/>
      <c r="M35" s="44"/>
      <c r="N35" s="77"/>
      <c r="O35" s="77"/>
      <c r="P35" s="77"/>
      <c r="Q35" s="77"/>
      <c r="R35" s="77"/>
      <c r="S35" s="77"/>
      <c r="T35" s="77"/>
      <c r="U35" s="77"/>
      <c r="V35" s="77"/>
      <c r="W35" s="1"/>
      <c r="X35" s="1"/>
      <c r="Y35" s="1"/>
      <c r="Z35" s="1"/>
      <c r="AA35" s="1"/>
      <c r="AB35" s="1"/>
    </row>
    <row r="36" spans="1:28" ht="15.75" customHeight="1" x14ac:dyDescent="0.25">
      <c r="A36" s="47" t="s">
        <v>24</v>
      </c>
      <c r="B36" s="48"/>
      <c r="C36" s="49"/>
      <c r="D36" s="37"/>
      <c r="E36" s="37"/>
      <c r="F36" s="37"/>
      <c r="G36" s="37"/>
      <c r="H36" s="37"/>
      <c r="I36" s="37"/>
      <c r="J36" s="50"/>
      <c r="K36" s="20"/>
      <c r="L36" s="37"/>
      <c r="M36" s="50"/>
      <c r="N36" s="37"/>
      <c r="O36" s="37"/>
      <c r="P36" s="37"/>
      <c r="Q36" s="37"/>
      <c r="R36" s="37"/>
      <c r="S36" s="51"/>
      <c r="T36" s="58"/>
      <c r="U36" s="58"/>
      <c r="V36" s="58"/>
      <c r="W36" s="1"/>
      <c r="X36" s="1"/>
      <c r="Y36" s="1"/>
      <c r="Z36" s="1"/>
      <c r="AA36" s="1"/>
      <c r="AB36" s="1"/>
    </row>
    <row r="37" spans="1:28" ht="51" customHeight="1" x14ac:dyDescent="0.25">
      <c r="A37" s="22">
        <v>1</v>
      </c>
      <c r="B37" s="19" t="s">
        <v>102</v>
      </c>
      <c r="C37" s="19">
        <v>1</v>
      </c>
      <c r="D37" s="19" t="s">
        <v>103</v>
      </c>
      <c r="E37" s="3" t="s">
        <v>4</v>
      </c>
      <c r="F37" s="5">
        <v>21</v>
      </c>
      <c r="G37" s="5">
        <v>0.03</v>
      </c>
      <c r="H37" s="9">
        <v>0.04</v>
      </c>
      <c r="I37" s="5">
        <v>0.05</v>
      </c>
      <c r="J37" s="63">
        <f>(J38-J39)/J39*100</f>
        <v>7.4153604904959352</v>
      </c>
      <c r="K37" s="69">
        <f>(K38-K39)/K39*100</f>
        <v>-85.922180062997725</v>
      </c>
      <c r="L37" s="22"/>
      <c r="M37" s="8">
        <f>K37/H37*100</f>
        <v>-214805.45015749431</v>
      </c>
      <c r="N37" s="78"/>
      <c r="O37" s="78"/>
      <c r="P37" s="78"/>
      <c r="Q37" s="78"/>
      <c r="R37" s="78"/>
      <c r="S37" s="79" t="s">
        <v>104</v>
      </c>
      <c r="T37" s="75" t="s">
        <v>105</v>
      </c>
      <c r="U37" s="75" t="s">
        <v>106</v>
      </c>
      <c r="V37" s="75" t="s">
        <v>107</v>
      </c>
      <c r="W37" s="1"/>
      <c r="X37" s="1"/>
      <c r="Y37" s="1"/>
      <c r="Z37" s="1"/>
      <c r="AA37" s="1"/>
      <c r="AB37" s="1"/>
    </row>
    <row r="38" spans="1:28" ht="15.75" customHeight="1" x14ac:dyDescent="0.25">
      <c r="A38" s="21"/>
      <c r="B38" s="21"/>
      <c r="C38" s="21"/>
      <c r="D38" s="21"/>
      <c r="E38" s="72" t="s">
        <v>108</v>
      </c>
      <c r="F38" s="73"/>
      <c r="G38" s="73"/>
      <c r="H38" s="73"/>
      <c r="I38" s="74"/>
      <c r="J38" s="54">
        <v>608276</v>
      </c>
      <c r="K38" s="68">
        <v>85632</v>
      </c>
      <c r="L38" s="7"/>
      <c r="M38" s="44"/>
      <c r="N38" s="76"/>
      <c r="O38" s="76"/>
      <c r="P38" s="76"/>
      <c r="Q38" s="76"/>
      <c r="R38" s="76"/>
      <c r="S38" s="76"/>
      <c r="T38" s="76"/>
      <c r="U38" s="76"/>
      <c r="V38" s="76"/>
      <c r="W38" s="1"/>
      <c r="X38" s="1"/>
      <c r="Y38" s="1"/>
      <c r="Z38" s="1"/>
      <c r="AA38" s="1"/>
      <c r="AB38" s="1"/>
    </row>
    <row r="39" spans="1:28" x14ac:dyDescent="0.25">
      <c r="A39" s="21"/>
      <c r="B39" s="21"/>
      <c r="C39" s="21"/>
      <c r="D39" s="21"/>
      <c r="E39" s="72" t="s">
        <v>109</v>
      </c>
      <c r="F39" s="73"/>
      <c r="G39" s="73"/>
      <c r="H39" s="73"/>
      <c r="I39" s="74"/>
      <c r="J39" s="54">
        <v>566284</v>
      </c>
      <c r="K39" s="68">
        <v>608276</v>
      </c>
      <c r="L39" s="7"/>
      <c r="M39" s="44"/>
      <c r="N39" s="77"/>
      <c r="O39" s="77"/>
      <c r="P39" s="77"/>
      <c r="Q39" s="77"/>
      <c r="R39" s="77"/>
      <c r="S39" s="77"/>
      <c r="T39" s="77"/>
      <c r="U39" s="77"/>
      <c r="V39" s="77"/>
      <c r="W39" s="1"/>
      <c r="X39" s="1"/>
      <c r="Y39" s="1"/>
      <c r="Z39" s="1"/>
      <c r="AA39" s="1"/>
      <c r="AB39" s="1"/>
    </row>
    <row r="40" spans="1:28" x14ac:dyDescent="0.25">
      <c r="A40" s="21"/>
      <c r="B40" s="21"/>
      <c r="C40" s="19">
        <v>2</v>
      </c>
      <c r="D40" s="19" t="s">
        <v>110</v>
      </c>
      <c r="E40" s="3" t="s">
        <v>111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25">
        <v>1</v>
      </c>
      <c r="L40" s="22"/>
      <c r="M40" s="8">
        <f>K40/H40*100</f>
        <v>100</v>
      </c>
      <c r="N40" s="78"/>
      <c r="O40" s="78"/>
      <c r="P40" s="78"/>
      <c r="Q40" s="78"/>
      <c r="R40" s="78"/>
      <c r="S40" s="79" t="s">
        <v>112</v>
      </c>
      <c r="T40" s="75" t="s">
        <v>113</v>
      </c>
      <c r="U40" s="75" t="s">
        <v>114</v>
      </c>
      <c r="V40" s="75" t="s">
        <v>115</v>
      </c>
      <c r="W40" s="1"/>
      <c r="X40" s="1"/>
      <c r="Y40" s="1"/>
      <c r="Z40" s="1"/>
      <c r="AA40" s="1"/>
      <c r="AB40" s="1"/>
    </row>
    <row r="41" spans="1:28" ht="15.75" customHeight="1" x14ac:dyDescent="0.25">
      <c r="A41" s="21"/>
      <c r="B41" s="21"/>
      <c r="C41" s="21"/>
      <c r="D41" s="21"/>
      <c r="E41" s="72" t="s">
        <v>116</v>
      </c>
      <c r="F41" s="73"/>
      <c r="G41" s="73"/>
      <c r="H41" s="73"/>
      <c r="I41" s="74"/>
      <c r="J41" s="5">
        <v>1</v>
      </c>
      <c r="K41" s="20">
        <v>1</v>
      </c>
      <c r="L41" s="7"/>
      <c r="M41" s="44"/>
      <c r="N41" s="76"/>
      <c r="O41" s="76"/>
      <c r="P41" s="76"/>
      <c r="Q41" s="76"/>
      <c r="R41" s="76"/>
      <c r="S41" s="76"/>
      <c r="T41" s="76"/>
      <c r="U41" s="76"/>
      <c r="V41" s="76"/>
      <c r="W41" s="1"/>
      <c r="X41" s="1"/>
      <c r="Y41" s="1"/>
      <c r="Z41" s="1"/>
      <c r="AA41" s="1"/>
      <c r="AB41" s="1"/>
    </row>
    <row r="42" spans="1:28" ht="22.5" customHeight="1" x14ac:dyDescent="0.25">
      <c r="A42" s="21"/>
      <c r="B42" s="21"/>
      <c r="C42" s="21"/>
      <c r="D42" s="21"/>
      <c r="E42" s="72" t="s">
        <v>117</v>
      </c>
      <c r="F42" s="73"/>
      <c r="G42" s="73"/>
      <c r="H42" s="73"/>
      <c r="I42" s="74"/>
      <c r="J42" s="5">
        <v>17</v>
      </c>
      <c r="K42" s="20">
        <v>17</v>
      </c>
      <c r="L42" s="7"/>
      <c r="M42" s="44"/>
      <c r="N42" s="77"/>
      <c r="O42" s="77"/>
      <c r="P42" s="77"/>
      <c r="Q42" s="77"/>
      <c r="R42" s="77"/>
      <c r="S42" s="77"/>
      <c r="T42" s="77"/>
      <c r="U42" s="77"/>
      <c r="V42" s="77"/>
      <c r="W42" s="1"/>
      <c r="X42" s="1"/>
      <c r="Y42" s="1"/>
      <c r="Z42" s="1"/>
      <c r="AA42" s="1"/>
      <c r="AB42" s="1"/>
    </row>
    <row r="43" spans="1:28" ht="30" x14ac:dyDescent="0.25">
      <c r="A43" s="21"/>
      <c r="B43" s="21"/>
      <c r="C43" s="19">
        <v>3</v>
      </c>
      <c r="D43" s="19" t="s">
        <v>118</v>
      </c>
      <c r="E43" s="3" t="s">
        <v>4</v>
      </c>
      <c r="F43" s="5">
        <v>11.76</v>
      </c>
      <c r="G43" s="5">
        <v>13.26</v>
      </c>
      <c r="H43" s="5">
        <v>14.76</v>
      </c>
      <c r="I43" s="5">
        <v>16.260000000000002</v>
      </c>
      <c r="J43" s="34">
        <f>J44/J45*100</f>
        <v>12.030075187969924</v>
      </c>
      <c r="K43" s="67">
        <f>K44/K45*100</f>
        <v>12.030075187969924</v>
      </c>
      <c r="L43" s="22"/>
      <c r="M43" s="8">
        <f>K43/H43*100</f>
        <v>81.504574444240689</v>
      </c>
      <c r="N43" s="78"/>
      <c r="O43" s="78"/>
      <c r="P43" s="78"/>
      <c r="Q43" s="78"/>
      <c r="R43" s="78"/>
      <c r="S43" s="79" t="s">
        <v>119</v>
      </c>
      <c r="T43" s="75" t="s">
        <v>120</v>
      </c>
      <c r="U43" s="75" t="s">
        <v>121</v>
      </c>
      <c r="V43" s="75" t="s">
        <v>122</v>
      </c>
      <c r="W43" s="1"/>
      <c r="X43" s="1"/>
      <c r="Y43" s="1"/>
      <c r="Z43" s="1"/>
      <c r="AA43" s="1"/>
      <c r="AB43" s="1"/>
    </row>
    <row r="44" spans="1:28" ht="15.75" customHeight="1" x14ac:dyDescent="0.25">
      <c r="A44" s="21"/>
      <c r="B44" s="21"/>
      <c r="C44" s="21"/>
      <c r="D44" s="21"/>
      <c r="E44" s="72" t="s">
        <v>123</v>
      </c>
      <c r="F44" s="73"/>
      <c r="G44" s="73"/>
      <c r="H44" s="73"/>
      <c r="I44" s="74"/>
      <c r="J44" s="5">
        <v>32</v>
      </c>
      <c r="K44" s="20">
        <v>32</v>
      </c>
      <c r="L44" s="7"/>
      <c r="M44" s="44"/>
      <c r="N44" s="76"/>
      <c r="O44" s="76"/>
      <c r="P44" s="76"/>
      <c r="Q44" s="76"/>
      <c r="R44" s="76"/>
      <c r="S44" s="76"/>
      <c r="T44" s="76"/>
      <c r="U44" s="76"/>
      <c r="V44" s="76"/>
      <c r="W44" s="1"/>
      <c r="X44" s="1"/>
      <c r="Y44" s="1"/>
      <c r="Z44" s="1"/>
      <c r="AA44" s="1"/>
      <c r="AB44" s="1"/>
    </row>
    <row r="45" spans="1:28" ht="22.5" customHeight="1" x14ac:dyDescent="0.25">
      <c r="A45" s="21"/>
      <c r="B45" s="21"/>
      <c r="C45" s="21"/>
      <c r="D45" s="21"/>
      <c r="E45" s="72" t="s">
        <v>124</v>
      </c>
      <c r="F45" s="73"/>
      <c r="G45" s="73"/>
      <c r="H45" s="73"/>
      <c r="I45" s="74"/>
      <c r="J45" s="5">
        <v>266</v>
      </c>
      <c r="K45" s="20">
        <v>266</v>
      </c>
      <c r="L45" s="7"/>
      <c r="M45" s="44"/>
      <c r="N45" s="77"/>
      <c r="O45" s="77"/>
      <c r="P45" s="77"/>
      <c r="Q45" s="77"/>
      <c r="R45" s="77"/>
      <c r="S45" s="77"/>
      <c r="T45" s="77"/>
      <c r="U45" s="77"/>
      <c r="V45" s="77"/>
      <c r="W45" s="1"/>
      <c r="X45" s="1"/>
      <c r="Y45" s="1"/>
      <c r="Z45" s="1"/>
      <c r="AA45" s="1"/>
      <c r="AB45" s="1"/>
    </row>
    <row r="46" spans="1:28" ht="30" x14ac:dyDescent="0.25">
      <c r="A46" s="21"/>
      <c r="B46" s="21"/>
      <c r="C46" s="19">
        <v>4</v>
      </c>
      <c r="D46" s="19" t="s">
        <v>125</v>
      </c>
      <c r="E46" s="3" t="s">
        <v>4</v>
      </c>
      <c r="F46" s="5">
        <v>9.02</v>
      </c>
      <c r="G46" s="5">
        <v>9.5</v>
      </c>
      <c r="H46" s="5">
        <v>10</v>
      </c>
      <c r="I46" s="5">
        <v>10.5</v>
      </c>
      <c r="J46" s="34">
        <f>(J47-J48)/J48*100</f>
        <v>9.8360655737704921</v>
      </c>
      <c r="K46" s="25">
        <f>(K47-K48)/K48*100</f>
        <v>0</v>
      </c>
      <c r="L46" s="22"/>
      <c r="M46" s="8">
        <f>K46/H46*100</f>
        <v>0</v>
      </c>
      <c r="N46" s="78"/>
      <c r="O46" s="78"/>
      <c r="P46" s="78"/>
      <c r="Q46" s="78"/>
      <c r="R46" s="78"/>
      <c r="S46" s="79" t="s">
        <v>126</v>
      </c>
      <c r="T46" s="75" t="s">
        <v>127</v>
      </c>
      <c r="U46" s="75" t="s">
        <v>128</v>
      </c>
      <c r="V46" s="75" t="s">
        <v>129</v>
      </c>
      <c r="W46" s="1"/>
      <c r="X46" s="1"/>
      <c r="Y46" s="1"/>
      <c r="Z46" s="1"/>
      <c r="AA46" s="1"/>
      <c r="AB46" s="1"/>
    </row>
    <row r="47" spans="1:28" ht="15.75" customHeight="1" x14ac:dyDescent="0.25">
      <c r="A47" s="21"/>
      <c r="B47" s="21"/>
      <c r="C47" s="21"/>
      <c r="D47" s="21"/>
      <c r="E47" s="72" t="s">
        <v>130</v>
      </c>
      <c r="F47" s="73"/>
      <c r="G47" s="73"/>
      <c r="H47" s="73"/>
      <c r="I47" s="74"/>
      <c r="J47" s="5">
        <v>134</v>
      </c>
      <c r="K47" s="20">
        <v>134</v>
      </c>
      <c r="L47" s="7"/>
      <c r="M47" s="44"/>
      <c r="N47" s="76"/>
      <c r="O47" s="76"/>
      <c r="P47" s="76"/>
      <c r="Q47" s="76"/>
      <c r="R47" s="76"/>
      <c r="S47" s="76"/>
      <c r="T47" s="76"/>
      <c r="U47" s="76"/>
      <c r="V47" s="76"/>
      <c r="W47" s="1"/>
      <c r="X47" s="1"/>
      <c r="Y47" s="1"/>
      <c r="Z47" s="1"/>
      <c r="AA47" s="1"/>
      <c r="AB47" s="1"/>
    </row>
    <row r="48" spans="1:28" ht="24" customHeight="1" x14ac:dyDescent="0.25">
      <c r="A48" s="21"/>
      <c r="B48" s="21"/>
      <c r="C48" s="21"/>
      <c r="D48" s="21"/>
      <c r="E48" s="72" t="s">
        <v>131</v>
      </c>
      <c r="F48" s="73"/>
      <c r="G48" s="73"/>
      <c r="H48" s="73"/>
      <c r="I48" s="74"/>
      <c r="J48" s="5">
        <v>122</v>
      </c>
      <c r="K48" s="20">
        <v>134</v>
      </c>
      <c r="L48" s="7"/>
      <c r="M48" s="44"/>
      <c r="N48" s="77"/>
      <c r="O48" s="77"/>
      <c r="P48" s="77"/>
      <c r="Q48" s="77"/>
      <c r="R48" s="77"/>
      <c r="S48" s="77"/>
      <c r="T48" s="77"/>
      <c r="U48" s="77"/>
      <c r="V48" s="77"/>
      <c r="W48" s="1"/>
      <c r="X48" s="1"/>
      <c r="Y48" s="1"/>
      <c r="Z48" s="1"/>
      <c r="AA48" s="1"/>
      <c r="AB48" s="1"/>
    </row>
    <row r="49" spans="1:28" ht="15.75" customHeight="1" x14ac:dyDescent="0.25">
      <c r="A49" s="83" t="s">
        <v>25</v>
      </c>
      <c r="B49" s="73"/>
      <c r="C49" s="73"/>
      <c r="D49" s="74"/>
      <c r="E49" s="31">
        <v>1</v>
      </c>
      <c r="F49" s="83" t="s">
        <v>26</v>
      </c>
      <c r="G49" s="73"/>
      <c r="H49" s="73"/>
      <c r="I49" s="73"/>
      <c r="J49" s="73"/>
      <c r="K49" s="73"/>
      <c r="L49" s="74"/>
      <c r="M49" s="57">
        <f>AVERAGE(M33)</f>
        <v>0</v>
      </c>
      <c r="N49" s="55">
        <f t="shared" ref="N49:R49" si="4">COUNTA(N33)</f>
        <v>0</v>
      </c>
      <c r="O49" s="55">
        <f t="shared" si="4"/>
        <v>0</v>
      </c>
      <c r="P49" s="55">
        <f t="shared" si="4"/>
        <v>0</v>
      </c>
      <c r="Q49" s="55">
        <f t="shared" si="4"/>
        <v>0</v>
      </c>
      <c r="R49" s="55">
        <f t="shared" si="4"/>
        <v>0</v>
      </c>
      <c r="S49" s="21"/>
      <c r="T49" s="21"/>
      <c r="U49" s="21"/>
      <c r="V49" s="21"/>
      <c r="W49" s="1"/>
      <c r="X49" s="1"/>
      <c r="Y49" s="1"/>
      <c r="Z49" s="1"/>
      <c r="AA49" s="1"/>
      <c r="AB49" s="1"/>
    </row>
    <row r="50" spans="1:28" ht="15.75" customHeight="1" x14ac:dyDescent="0.25">
      <c r="A50" s="83" t="s">
        <v>27</v>
      </c>
      <c r="B50" s="73"/>
      <c r="C50" s="73"/>
      <c r="D50" s="74"/>
      <c r="E50" s="31">
        <v>4</v>
      </c>
      <c r="F50" s="83" t="s">
        <v>28</v>
      </c>
      <c r="G50" s="73"/>
      <c r="H50" s="73"/>
      <c r="I50" s="73"/>
      <c r="J50" s="73"/>
      <c r="K50" s="73"/>
      <c r="L50" s="74"/>
      <c r="M50" s="64">
        <f>AVERAGE(M37,M40,M43,M46)</f>
        <v>-53655.98639576252</v>
      </c>
      <c r="N50" s="55">
        <f t="shared" ref="N50:R50" si="5">COUNTA(N37,N40,N43,N46)</f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21"/>
      <c r="T50" s="21"/>
      <c r="U50" s="21"/>
      <c r="V50" s="21"/>
      <c r="W50" s="1"/>
      <c r="X50" s="1"/>
      <c r="Y50" s="1"/>
      <c r="Z50" s="1"/>
      <c r="AA50" s="1"/>
      <c r="AB50" s="1"/>
    </row>
    <row r="51" spans="1:28" ht="15.75" customHeight="1" x14ac:dyDescent="0.25">
      <c r="A51" s="83" t="s">
        <v>132</v>
      </c>
      <c r="B51" s="73"/>
      <c r="C51" s="73"/>
      <c r="D51" s="74"/>
      <c r="E51" s="31">
        <f>SUM(E49:E50)</f>
        <v>5</v>
      </c>
      <c r="F51" s="83" t="s">
        <v>133</v>
      </c>
      <c r="G51" s="73"/>
      <c r="H51" s="73"/>
      <c r="I51" s="73"/>
      <c r="J51" s="73"/>
      <c r="K51" s="73"/>
      <c r="L51" s="74"/>
      <c r="M51" s="57">
        <f>AVERAGE(M49,M50)</f>
        <v>-26827.99319788126</v>
      </c>
      <c r="N51" s="29">
        <f t="shared" ref="N51:R51" si="6">SUM(N49,N50)</f>
        <v>0</v>
      </c>
      <c r="O51" s="29">
        <f t="shared" si="6"/>
        <v>0</v>
      </c>
      <c r="P51" s="29">
        <f t="shared" si="6"/>
        <v>0</v>
      </c>
      <c r="Q51" s="29">
        <f t="shared" si="6"/>
        <v>0</v>
      </c>
      <c r="R51" s="29">
        <f t="shared" si="6"/>
        <v>0</v>
      </c>
      <c r="S51" s="21"/>
      <c r="T51" s="21"/>
      <c r="U51" s="21"/>
      <c r="V51" s="21"/>
      <c r="W51" s="1"/>
      <c r="X51" s="1"/>
      <c r="Y51" s="1"/>
      <c r="Z51" s="1"/>
      <c r="AA51" s="1"/>
      <c r="AB51" s="1"/>
    </row>
    <row r="52" spans="1:28" ht="15.75" customHeight="1" x14ac:dyDescent="0.25">
      <c r="A52" s="33"/>
      <c r="B52" s="33"/>
      <c r="C52" s="33"/>
      <c r="D52" s="33"/>
      <c r="E52" s="31"/>
      <c r="F52" s="82"/>
      <c r="G52" s="73"/>
      <c r="H52" s="73"/>
      <c r="I52" s="73"/>
      <c r="J52" s="73"/>
      <c r="K52" s="73"/>
      <c r="L52" s="74"/>
      <c r="M52" s="31"/>
      <c r="N52" s="29"/>
      <c r="O52" s="29"/>
      <c r="P52" s="29"/>
      <c r="Q52" s="29"/>
      <c r="R52" s="29"/>
      <c r="S52" s="21"/>
      <c r="T52" s="21"/>
      <c r="U52" s="21"/>
      <c r="V52" s="21"/>
      <c r="W52" s="1"/>
      <c r="X52" s="1"/>
      <c r="Y52" s="1"/>
      <c r="Z52" s="1"/>
      <c r="AA52" s="1"/>
      <c r="AB52" s="1"/>
    </row>
    <row r="53" spans="1:28" ht="15.75" customHeight="1" x14ac:dyDescent="0.25">
      <c r="A53" s="83" t="s">
        <v>134</v>
      </c>
      <c r="B53" s="73"/>
      <c r="C53" s="73"/>
      <c r="D53" s="74"/>
      <c r="E53" s="31">
        <v>1</v>
      </c>
      <c r="F53" s="83" t="s">
        <v>44</v>
      </c>
      <c r="G53" s="73"/>
      <c r="H53" s="73"/>
      <c r="I53" s="73"/>
      <c r="J53" s="73"/>
      <c r="K53" s="73"/>
      <c r="L53" s="74"/>
      <c r="M53" s="57">
        <f t="shared" ref="M53:R53" si="7">N26</f>
        <v>0</v>
      </c>
      <c r="N53" s="55">
        <f t="shared" si="7"/>
        <v>0</v>
      </c>
      <c r="O53" s="55">
        <f t="shared" si="7"/>
        <v>0</v>
      </c>
      <c r="P53" s="55">
        <f t="shared" si="7"/>
        <v>0</v>
      </c>
      <c r="Q53" s="55">
        <f t="shared" si="7"/>
        <v>0</v>
      </c>
      <c r="R53" s="55">
        <f t="shared" si="7"/>
        <v>0</v>
      </c>
      <c r="S53" s="21"/>
      <c r="T53" s="21"/>
      <c r="U53" s="21"/>
      <c r="V53" s="21"/>
      <c r="W53" s="1"/>
      <c r="X53" s="1"/>
      <c r="Y53" s="1"/>
      <c r="Z53" s="1"/>
      <c r="AA53" s="1"/>
      <c r="AB53" s="1"/>
    </row>
    <row r="54" spans="1:28" ht="15.75" customHeight="1" x14ac:dyDescent="0.25">
      <c r="A54" s="83" t="s">
        <v>29</v>
      </c>
      <c r="B54" s="73"/>
      <c r="C54" s="73"/>
      <c r="D54" s="74"/>
      <c r="E54" s="31">
        <v>2</v>
      </c>
      <c r="F54" s="83" t="s">
        <v>26</v>
      </c>
      <c r="G54" s="73"/>
      <c r="H54" s="73"/>
      <c r="I54" s="73"/>
      <c r="J54" s="73"/>
      <c r="K54" s="73"/>
      <c r="L54" s="74"/>
      <c r="M54" s="57">
        <f>AVERAGE(N27,M49)</f>
        <v>214.345554032362</v>
      </c>
      <c r="N54" s="55">
        <f t="shared" ref="N54:R54" si="8">SUM(O27,N49)</f>
        <v>0</v>
      </c>
      <c r="O54" s="55">
        <f t="shared" si="8"/>
        <v>0</v>
      </c>
      <c r="P54" s="55">
        <f t="shared" si="8"/>
        <v>0</v>
      </c>
      <c r="Q54" s="55">
        <f t="shared" si="8"/>
        <v>0</v>
      </c>
      <c r="R54" s="55">
        <f t="shared" si="8"/>
        <v>0</v>
      </c>
      <c r="S54" s="21"/>
      <c r="T54" s="21"/>
      <c r="U54" s="21"/>
      <c r="V54" s="21"/>
      <c r="W54" s="1"/>
      <c r="X54" s="1"/>
      <c r="Y54" s="1"/>
      <c r="Z54" s="1"/>
      <c r="AA54" s="1"/>
      <c r="AB54" s="1"/>
    </row>
    <row r="55" spans="1:28" ht="15.75" customHeight="1" x14ac:dyDescent="0.25">
      <c r="A55" s="83" t="s">
        <v>30</v>
      </c>
      <c r="B55" s="73"/>
      <c r="C55" s="73"/>
      <c r="D55" s="74"/>
      <c r="E55" s="31">
        <f>SUM(E50,E28)</f>
        <v>7</v>
      </c>
      <c r="F55" s="83" t="s">
        <v>28</v>
      </c>
      <c r="G55" s="73"/>
      <c r="H55" s="73"/>
      <c r="I55" s="73"/>
      <c r="J55" s="73"/>
      <c r="K55" s="73"/>
      <c r="L55" s="74"/>
      <c r="M55" s="64">
        <f>AVERAGE(M50,N28)</f>
        <v>-26736.791995482003</v>
      </c>
      <c r="N55" s="55">
        <f t="shared" ref="N55:R55" si="9">SUM(N50,O28)</f>
        <v>0</v>
      </c>
      <c r="O55" s="55">
        <f t="shared" si="9"/>
        <v>0</v>
      </c>
      <c r="P55" s="55">
        <f t="shared" si="9"/>
        <v>0</v>
      </c>
      <c r="Q55" s="55">
        <f t="shared" si="9"/>
        <v>0</v>
      </c>
      <c r="R55" s="55">
        <f t="shared" si="9"/>
        <v>0</v>
      </c>
      <c r="S55" s="21"/>
      <c r="T55" s="21"/>
      <c r="U55" s="21"/>
      <c r="V55" s="21"/>
      <c r="W55" s="1"/>
      <c r="X55" s="1"/>
      <c r="Y55" s="1"/>
      <c r="Z55" s="1"/>
      <c r="AA55" s="1"/>
      <c r="AB55" s="1"/>
    </row>
    <row r="56" spans="1:28" ht="15.75" customHeight="1" x14ac:dyDescent="0.25">
      <c r="A56" s="83" t="s">
        <v>31</v>
      </c>
      <c r="B56" s="73"/>
      <c r="C56" s="73"/>
      <c r="D56" s="74"/>
      <c r="E56" s="31">
        <f>SUM(E53:E55)</f>
        <v>10</v>
      </c>
      <c r="F56" s="83" t="s">
        <v>32</v>
      </c>
      <c r="G56" s="73"/>
      <c r="H56" s="73"/>
      <c r="I56" s="73"/>
      <c r="J56" s="73"/>
      <c r="K56" s="73"/>
      <c r="L56" s="74"/>
      <c r="M56" s="57">
        <f>AVERAGE(N29,M51)</f>
        <v>-13312.147680130091</v>
      </c>
      <c r="N56" s="29">
        <f t="shared" ref="N56:R56" si="10">SUM(O29,N51)</f>
        <v>0</v>
      </c>
      <c r="O56" s="29">
        <f t="shared" si="10"/>
        <v>0</v>
      </c>
      <c r="P56" s="29">
        <f t="shared" si="10"/>
        <v>0</v>
      </c>
      <c r="Q56" s="29">
        <f t="shared" si="10"/>
        <v>0</v>
      </c>
      <c r="R56" s="29">
        <f t="shared" si="10"/>
        <v>0</v>
      </c>
      <c r="S56" s="21"/>
      <c r="T56" s="21"/>
      <c r="U56" s="21"/>
      <c r="V56" s="2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11"/>
      <c r="D57" s="1"/>
      <c r="E57" s="1"/>
      <c r="F57" s="1"/>
      <c r="G57" s="1"/>
      <c r="H57" s="1"/>
      <c r="I57" s="1"/>
      <c r="J57" s="11"/>
      <c r="K57" s="16"/>
      <c r="L57" s="1"/>
      <c r="M57" s="11"/>
      <c r="N57" s="12"/>
      <c r="O57" s="12"/>
      <c r="P57" s="12"/>
      <c r="Q57" s="12"/>
      <c r="R57" s="1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11"/>
      <c r="D58" s="27" t="s">
        <v>33</v>
      </c>
      <c r="E58" s="36" t="s">
        <v>42</v>
      </c>
      <c r="F58" s="1"/>
      <c r="G58" s="1"/>
      <c r="H58" s="1"/>
      <c r="I58" s="1"/>
      <c r="J58" s="11"/>
      <c r="K58" s="16"/>
      <c r="L58" s="1"/>
      <c r="M58" s="11"/>
      <c r="N58" s="1"/>
      <c r="O58" s="1"/>
      <c r="P58" s="1"/>
      <c r="Q58" s="1"/>
      <c r="R58" s="11" t="s">
        <v>46</v>
      </c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11"/>
      <c r="D59" s="13" t="s">
        <v>5</v>
      </c>
      <c r="E59" s="14" t="s">
        <v>34</v>
      </c>
      <c r="F59" s="1"/>
      <c r="G59" s="1"/>
      <c r="H59" s="1"/>
      <c r="I59" s="1"/>
      <c r="J59" s="11"/>
      <c r="K59" s="16"/>
      <c r="L59" s="1"/>
      <c r="M59" s="11"/>
      <c r="N59" s="1"/>
      <c r="O59" s="1"/>
      <c r="P59" s="1"/>
      <c r="Q59" s="1"/>
      <c r="R59" s="11" t="s">
        <v>39</v>
      </c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11"/>
      <c r="D60" s="13" t="s">
        <v>6</v>
      </c>
      <c r="E60" s="14" t="s">
        <v>35</v>
      </c>
      <c r="F60" s="1"/>
      <c r="G60" s="1"/>
      <c r="H60" s="1"/>
      <c r="I60" s="1"/>
      <c r="J60" s="11"/>
      <c r="K60" s="16"/>
      <c r="L60" s="1"/>
      <c r="M60" s="11"/>
      <c r="N60" s="1"/>
      <c r="O60" s="1"/>
      <c r="P60" s="1"/>
      <c r="Q60" s="1"/>
      <c r="R60" s="1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11"/>
      <c r="D61" s="13" t="s">
        <v>7</v>
      </c>
      <c r="E61" s="14" t="s">
        <v>36</v>
      </c>
      <c r="F61" s="1"/>
      <c r="G61" s="1"/>
      <c r="H61" s="1"/>
      <c r="I61" s="1"/>
      <c r="J61" s="11"/>
      <c r="K61" s="16"/>
      <c r="L61" s="1"/>
      <c r="M61" s="11"/>
      <c r="N61" s="1"/>
      <c r="O61" s="1"/>
      <c r="P61" s="1"/>
      <c r="Q61" s="1"/>
      <c r="R61" s="11" t="s">
        <v>40</v>
      </c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11"/>
      <c r="D62" s="13" t="s">
        <v>8</v>
      </c>
      <c r="E62" s="14" t="s">
        <v>37</v>
      </c>
      <c r="F62" s="1"/>
      <c r="G62" s="1"/>
      <c r="H62" s="1"/>
      <c r="I62" s="1"/>
      <c r="J62" s="11"/>
      <c r="K62" s="16"/>
      <c r="L62" s="1"/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11"/>
      <c r="D63" s="13" t="s">
        <v>9</v>
      </c>
      <c r="E63" s="14" t="s">
        <v>38</v>
      </c>
      <c r="F63" s="1"/>
      <c r="G63" s="1"/>
      <c r="H63" s="1"/>
      <c r="I63" s="1"/>
      <c r="J63" s="11"/>
      <c r="K63" s="16"/>
      <c r="L63" s="1"/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11"/>
      <c r="D64" s="1"/>
      <c r="E64" s="1"/>
      <c r="F64" s="1"/>
      <c r="G64" s="1"/>
      <c r="H64" s="1"/>
      <c r="I64" s="1"/>
      <c r="J64" s="11"/>
      <c r="K64" s="16"/>
      <c r="L64" s="1"/>
      <c r="M64" s="1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1"/>
      <c r="D65" s="1"/>
      <c r="E65" s="1"/>
      <c r="F65" s="1"/>
      <c r="G65" s="1"/>
      <c r="H65" s="1"/>
      <c r="I65" s="1"/>
      <c r="J65" s="11"/>
      <c r="K65" s="16"/>
      <c r="L65" s="1"/>
      <c r="M65" s="1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1"/>
      <c r="D66" s="1"/>
      <c r="E66" s="1"/>
      <c r="F66" s="1"/>
      <c r="G66" s="1"/>
      <c r="H66" s="1"/>
      <c r="I66" s="1"/>
      <c r="J66" s="11"/>
      <c r="K66" s="16"/>
      <c r="L66" s="1"/>
      <c r="M66" s="1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1"/>
      <c r="D67" s="1"/>
      <c r="E67" s="1"/>
      <c r="F67" s="1"/>
      <c r="G67" s="1"/>
      <c r="H67" s="1"/>
      <c r="I67" s="1"/>
      <c r="J67" s="11"/>
      <c r="K67" s="16"/>
      <c r="L67" s="1"/>
      <c r="M67" s="1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1"/>
      <c r="D68" s="1"/>
      <c r="E68" s="1"/>
      <c r="F68" s="1"/>
      <c r="G68" s="1"/>
      <c r="H68" s="1"/>
      <c r="I68" s="1"/>
      <c r="J68" s="11"/>
      <c r="K68" s="16"/>
      <c r="L68" s="1"/>
      <c r="M68" s="1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1"/>
      <c r="D69" s="1"/>
      <c r="E69" s="1"/>
      <c r="F69" s="1"/>
      <c r="G69" s="1"/>
      <c r="H69" s="1"/>
      <c r="I69" s="1"/>
      <c r="J69" s="11"/>
      <c r="K69" s="16"/>
      <c r="L69" s="1"/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1"/>
      <c r="D70" s="1"/>
      <c r="E70" s="1"/>
      <c r="F70" s="1"/>
      <c r="G70" s="1"/>
      <c r="H70" s="1"/>
      <c r="I70" s="1"/>
      <c r="J70" s="11"/>
      <c r="K70" s="16"/>
      <c r="L70" s="1"/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1"/>
      <c r="D71" s="1"/>
      <c r="E71" s="1"/>
      <c r="F71" s="1"/>
      <c r="G71" s="1"/>
      <c r="H71" s="1"/>
      <c r="I71" s="1"/>
      <c r="J71" s="11"/>
      <c r="K71" s="16"/>
      <c r="L71" s="1"/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1"/>
      <c r="D72" s="1"/>
      <c r="E72" s="1"/>
      <c r="F72" s="1"/>
      <c r="G72" s="1"/>
      <c r="H72" s="1"/>
      <c r="I72" s="1"/>
      <c r="J72" s="11"/>
      <c r="K72" s="16"/>
      <c r="L72" s="1"/>
      <c r="M72" s="1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1"/>
      <c r="D73" s="1"/>
      <c r="E73" s="1"/>
      <c r="F73" s="1"/>
      <c r="G73" s="1"/>
      <c r="H73" s="1"/>
      <c r="I73" s="1"/>
      <c r="J73" s="11"/>
      <c r="K73" s="16"/>
      <c r="L73" s="1"/>
      <c r="M73" s="1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1"/>
      <c r="D74" s="1"/>
      <c r="E74" s="1"/>
      <c r="F74" s="1"/>
      <c r="G74" s="1"/>
      <c r="H74" s="1"/>
      <c r="I74" s="1"/>
      <c r="J74" s="11"/>
      <c r="K74" s="16"/>
      <c r="L74" s="1"/>
      <c r="M74" s="1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1"/>
      <c r="D75" s="1"/>
      <c r="E75" s="1"/>
      <c r="F75" s="1"/>
      <c r="G75" s="1"/>
      <c r="H75" s="1"/>
      <c r="I75" s="1"/>
      <c r="J75" s="11"/>
      <c r="K75" s="16"/>
      <c r="L75" s="1"/>
      <c r="M75" s="1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1"/>
      <c r="D76" s="1"/>
      <c r="E76" s="1"/>
      <c r="F76" s="1"/>
      <c r="G76" s="1"/>
      <c r="H76" s="1"/>
      <c r="I76" s="1"/>
      <c r="J76" s="11"/>
      <c r="K76" s="16"/>
      <c r="L76" s="1"/>
      <c r="M76" s="1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1"/>
      <c r="D77" s="1"/>
      <c r="E77" s="1"/>
      <c r="F77" s="1"/>
      <c r="G77" s="1"/>
      <c r="H77" s="1"/>
      <c r="I77" s="1"/>
      <c r="J77" s="11"/>
      <c r="K77" s="16"/>
      <c r="L77" s="1"/>
      <c r="M77" s="1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1"/>
      <c r="D78" s="1"/>
      <c r="E78" s="1"/>
      <c r="F78" s="1"/>
      <c r="G78" s="1"/>
      <c r="H78" s="1"/>
      <c r="I78" s="1"/>
      <c r="J78" s="11"/>
      <c r="K78" s="16"/>
      <c r="L78" s="1"/>
      <c r="M78" s="1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1"/>
      <c r="D79" s="1"/>
      <c r="E79" s="1"/>
      <c r="F79" s="1"/>
      <c r="G79" s="1"/>
      <c r="H79" s="1"/>
      <c r="I79" s="1"/>
      <c r="J79" s="11"/>
      <c r="K79" s="16"/>
      <c r="L79" s="1"/>
      <c r="M79" s="1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1"/>
      <c r="D80" s="1"/>
      <c r="E80" s="1"/>
      <c r="F80" s="1"/>
      <c r="G80" s="1"/>
      <c r="H80" s="1"/>
      <c r="I80" s="1"/>
      <c r="J80" s="11"/>
      <c r="K80" s="16"/>
      <c r="L80" s="1"/>
      <c r="M80" s="1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1"/>
      <c r="D81" s="1"/>
      <c r="E81" s="1"/>
      <c r="F81" s="1"/>
      <c r="G81" s="1"/>
      <c r="H81" s="1"/>
      <c r="I81" s="1"/>
      <c r="J81" s="11"/>
      <c r="K81" s="16"/>
      <c r="L81" s="1"/>
      <c r="M81" s="1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1"/>
      <c r="D82" s="1"/>
      <c r="E82" s="1"/>
      <c r="F82" s="1"/>
      <c r="G82" s="1"/>
      <c r="H82" s="1"/>
      <c r="I82" s="1"/>
      <c r="J82" s="11"/>
      <c r="K82" s="16"/>
      <c r="L82" s="1"/>
      <c r="M82" s="1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1"/>
      <c r="D83" s="1"/>
      <c r="E83" s="1"/>
      <c r="F83" s="1"/>
      <c r="G83" s="1"/>
      <c r="H83" s="1"/>
      <c r="I83" s="1"/>
      <c r="J83" s="11"/>
      <c r="K83" s="16"/>
      <c r="L83" s="1"/>
      <c r="M83" s="1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1"/>
      <c r="D84" s="1"/>
      <c r="E84" s="1"/>
      <c r="F84" s="1"/>
      <c r="G84" s="1"/>
      <c r="H84" s="1"/>
      <c r="I84" s="1"/>
      <c r="J84" s="11"/>
      <c r="K84" s="16"/>
      <c r="L84" s="1"/>
      <c r="M84" s="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1"/>
      <c r="D85" s="1"/>
      <c r="E85" s="1"/>
      <c r="F85" s="1"/>
      <c r="G85" s="1"/>
      <c r="H85" s="1"/>
      <c r="I85" s="1"/>
      <c r="J85" s="11"/>
      <c r="K85" s="16"/>
      <c r="L85" s="1"/>
      <c r="M85" s="1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1"/>
      <c r="D86" s="1"/>
      <c r="E86" s="1"/>
      <c r="F86" s="1"/>
      <c r="G86" s="1"/>
      <c r="H86" s="1"/>
      <c r="I86" s="1"/>
      <c r="J86" s="11"/>
      <c r="K86" s="16"/>
      <c r="L86" s="1"/>
      <c r="M86" s="1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1"/>
      <c r="D87" s="1"/>
      <c r="E87" s="1"/>
      <c r="F87" s="1"/>
      <c r="G87" s="1"/>
      <c r="H87" s="1"/>
      <c r="I87" s="1"/>
      <c r="J87" s="11"/>
      <c r="K87" s="16"/>
      <c r="L87" s="1"/>
      <c r="M87" s="1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1"/>
      <c r="D88" s="1"/>
      <c r="E88" s="1"/>
      <c r="F88" s="1"/>
      <c r="G88" s="1"/>
      <c r="H88" s="1"/>
      <c r="I88" s="1"/>
      <c r="J88" s="11"/>
      <c r="K88" s="16"/>
      <c r="L88" s="1"/>
      <c r="M88" s="1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1"/>
      <c r="D89" s="1"/>
      <c r="E89" s="1"/>
      <c r="F89" s="1"/>
      <c r="G89" s="1"/>
      <c r="H89" s="1"/>
      <c r="I89" s="1"/>
      <c r="J89" s="11"/>
      <c r="K89" s="16"/>
      <c r="L89" s="1"/>
      <c r="M89" s="1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1"/>
      <c r="D90" s="1"/>
      <c r="E90" s="1"/>
      <c r="F90" s="1"/>
      <c r="G90" s="1"/>
      <c r="H90" s="1"/>
      <c r="I90" s="1"/>
      <c r="J90" s="11"/>
      <c r="K90" s="16"/>
      <c r="L90" s="1"/>
      <c r="M90" s="1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1"/>
      <c r="D91" s="1"/>
      <c r="E91" s="1"/>
      <c r="F91" s="1"/>
      <c r="G91" s="1"/>
      <c r="H91" s="1"/>
      <c r="I91" s="1"/>
      <c r="J91" s="11"/>
      <c r="K91" s="16"/>
      <c r="L91" s="1"/>
      <c r="M91" s="1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1"/>
      <c r="D92" s="1"/>
      <c r="E92" s="1"/>
      <c r="F92" s="1"/>
      <c r="G92" s="1"/>
      <c r="H92" s="1"/>
      <c r="I92" s="1"/>
      <c r="J92" s="11"/>
      <c r="K92" s="16"/>
      <c r="L92" s="1"/>
      <c r="M92" s="1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1"/>
      <c r="D93" s="1"/>
      <c r="E93" s="1"/>
      <c r="F93" s="1"/>
      <c r="G93" s="1"/>
      <c r="H93" s="1"/>
      <c r="I93" s="1"/>
      <c r="J93" s="11"/>
      <c r="K93" s="16"/>
      <c r="L93" s="1"/>
      <c r="M93" s="1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1"/>
      <c r="D94" s="1"/>
      <c r="E94" s="1"/>
      <c r="F94" s="1"/>
      <c r="G94" s="1"/>
      <c r="H94" s="1"/>
      <c r="I94" s="1"/>
      <c r="J94" s="11"/>
      <c r="K94" s="16"/>
      <c r="L94" s="1"/>
      <c r="M94" s="1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1"/>
      <c r="D95" s="1"/>
      <c r="E95" s="1"/>
      <c r="F95" s="1"/>
      <c r="G95" s="1"/>
      <c r="H95" s="1"/>
      <c r="I95" s="1"/>
      <c r="J95" s="11"/>
      <c r="K95" s="16"/>
      <c r="L95" s="1"/>
      <c r="M95" s="1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1"/>
      <c r="D96" s="1"/>
      <c r="E96" s="1"/>
      <c r="F96" s="1"/>
      <c r="G96" s="1"/>
      <c r="H96" s="1"/>
      <c r="I96" s="1"/>
      <c r="J96" s="11"/>
      <c r="K96" s="16"/>
      <c r="L96" s="1"/>
      <c r="M96" s="1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1"/>
      <c r="D97" s="1"/>
      <c r="E97" s="1"/>
      <c r="F97" s="1"/>
      <c r="G97" s="1"/>
      <c r="H97" s="1"/>
      <c r="I97" s="1"/>
      <c r="J97" s="11"/>
      <c r="K97" s="16"/>
      <c r="L97" s="1"/>
      <c r="M97" s="1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1"/>
      <c r="D98" s="1"/>
      <c r="E98" s="1"/>
      <c r="F98" s="1"/>
      <c r="G98" s="1"/>
      <c r="H98" s="1"/>
      <c r="I98" s="1"/>
      <c r="J98" s="11"/>
      <c r="K98" s="16"/>
      <c r="L98" s="1"/>
      <c r="M98" s="1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1"/>
      <c r="D99" s="1"/>
      <c r="E99" s="1"/>
      <c r="F99" s="1"/>
      <c r="G99" s="1"/>
      <c r="H99" s="1"/>
      <c r="I99" s="1"/>
      <c r="J99" s="11"/>
      <c r="K99" s="16"/>
      <c r="L99" s="1"/>
      <c r="M99" s="1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1"/>
      <c r="D100" s="1"/>
      <c r="E100" s="1"/>
      <c r="F100" s="1"/>
      <c r="G100" s="1"/>
      <c r="H100" s="1"/>
      <c r="I100" s="1"/>
      <c r="J100" s="11"/>
      <c r="K100" s="16"/>
      <c r="L100" s="1"/>
      <c r="M100" s="1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1"/>
      <c r="D101" s="1"/>
      <c r="E101" s="1"/>
      <c r="F101" s="1"/>
      <c r="G101" s="1"/>
      <c r="H101" s="1"/>
      <c r="I101" s="1"/>
      <c r="J101" s="11"/>
      <c r="K101" s="16"/>
      <c r="L101" s="1"/>
      <c r="M101" s="1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1"/>
      <c r="D102" s="1"/>
      <c r="E102" s="1"/>
      <c r="F102" s="1"/>
      <c r="G102" s="1"/>
      <c r="H102" s="1"/>
      <c r="I102" s="1"/>
      <c r="J102" s="11"/>
      <c r="K102" s="16"/>
      <c r="L102" s="1"/>
      <c r="M102" s="1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1"/>
      <c r="D103" s="1"/>
      <c r="E103" s="1"/>
      <c r="F103" s="1"/>
      <c r="G103" s="1"/>
      <c r="H103" s="1"/>
      <c r="I103" s="1"/>
      <c r="J103" s="11"/>
      <c r="K103" s="16"/>
      <c r="L103" s="1"/>
      <c r="M103" s="1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1"/>
      <c r="D104" s="1"/>
      <c r="E104" s="1"/>
      <c r="F104" s="1"/>
      <c r="G104" s="1"/>
      <c r="H104" s="1"/>
      <c r="I104" s="1"/>
      <c r="J104" s="11"/>
      <c r="K104" s="16"/>
      <c r="L104" s="1"/>
      <c r="M104" s="1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1"/>
      <c r="D105" s="1"/>
      <c r="E105" s="1"/>
      <c r="F105" s="1"/>
      <c r="G105" s="1"/>
      <c r="H105" s="1"/>
      <c r="I105" s="1"/>
      <c r="J105" s="11"/>
      <c r="K105" s="16"/>
      <c r="L105" s="1"/>
      <c r="M105" s="1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1"/>
      <c r="D106" s="1"/>
      <c r="E106" s="1"/>
      <c r="F106" s="1"/>
      <c r="G106" s="1"/>
      <c r="H106" s="1"/>
      <c r="I106" s="1"/>
      <c r="J106" s="11"/>
      <c r="K106" s="16"/>
      <c r="L106" s="1"/>
      <c r="M106" s="1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1"/>
      <c r="D107" s="1"/>
      <c r="E107" s="1"/>
      <c r="F107" s="1"/>
      <c r="G107" s="1"/>
      <c r="H107" s="1"/>
      <c r="I107" s="1"/>
      <c r="J107" s="11"/>
      <c r="K107" s="16"/>
      <c r="L107" s="1"/>
      <c r="M107" s="1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1"/>
      <c r="D108" s="1"/>
      <c r="E108" s="1"/>
      <c r="F108" s="1"/>
      <c r="G108" s="1"/>
      <c r="H108" s="1"/>
      <c r="I108" s="1"/>
      <c r="J108" s="11"/>
      <c r="K108" s="16"/>
      <c r="L108" s="1"/>
      <c r="M108" s="1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1"/>
      <c r="D109" s="1"/>
      <c r="E109" s="1"/>
      <c r="F109" s="1"/>
      <c r="G109" s="1"/>
      <c r="H109" s="1"/>
      <c r="I109" s="1"/>
      <c r="J109" s="11"/>
      <c r="K109" s="16"/>
      <c r="L109" s="1"/>
      <c r="M109" s="1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1"/>
      <c r="D110" s="1"/>
      <c r="E110" s="1"/>
      <c r="F110" s="1"/>
      <c r="G110" s="1"/>
      <c r="H110" s="1"/>
      <c r="I110" s="1"/>
      <c r="J110" s="11"/>
      <c r="K110" s="16"/>
      <c r="L110" s="1"/>
      <c r="M110" s="1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1"/>
      <c r="D111" s="1"/>
      <c r="E111" s="1"/>
      <c r="F111" s="1"/>
      <c r="G111" s="1"/>
      <c r="H111" s="1"/>
      <c r="I111" s="1"/>
      <c r="J111" s="11"/>
      <c r="K111" s="16"/>
      <c r="L111" s="1"/>
      <c r="M111" s="1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1"/>
      <c r="D112" s="1"/>
      <c r="E112" s="1"/>
      <c r="F112" s="1"/>
      <c r="G112" s="1"/>
      <c r="H112" s="1"/>
      <c r="I112" s="1"/>
      <c r="J112" s="11"/>
      <c r="K112" s="16"/>
      <c r="L112" s="1"/>
      <c r="M112" s="1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1"/>
      <c r="D113" s="1"/>
      <c r="E113" s="1"/>
      <c r="F113" s="1"/>
      <c r="G113" s="1"/>
      <c r="H113" s="1"/>
      <c r="I113" s="1"/>
      <c r="J113" s="11"/>
      <c r="K113" s="16"/>
      <c r="L113" s="1"/>
      <c r="M113" s="1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1"/>
      <c r="D114" s="1"/>
      <c r="E114" s="1"/>
      <c r="F114" s="1"/>
      <c r="G114" s="1"/>
      <c r="H114" s="1"/>
      <c r="I114" s="1"/>
      <c r="J114" s="11"/>
      <c r="K114" s="16"/>
      <c r="L114" s="1"/>
      <c r="M114" s="1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1"/>
      <c r="D115" s="1"/>
      <c r="E115" s="1"/>
      <c r="F115" s="1"/>
      <c r="G115" s="1"/>
      <c r="H115" s="1"/>
      <c r="I115" s="1"/>
      <c r="J115" s="11"/>
      <c r="K115" s="16"/>
      <c r="L115" s="1"/>
      <c r="M115" s="1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1"/>
      <c r="D116" s="1"/>
      <c r="E116" s="1"/>
      <c r="F116" s="1"/>
      <c r="G116" s="1"/>
      <c r="H116" s="1"/>
      <c r="I116" s="1"/>
      <c r="J116" s="11"/>
      <c r="K116" s="16"/>
      <c r="L116" s="1"/>
      <c r="M116" s="1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1"/>
      <c r="D117" s="1"/>
      <c r="E117" s="1"/>
      <c r="F117" s="1"/>
      <c r="G117" s="1"/>
      <c r="H117" s="1"/>
      <c r="I117" s="1"/>
      <c r="J117" s="11"/>
      <c r="K117" s="16"/>
      <c r="L117" s="1"/>
      <c r="M117" s="1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1"/>
      <c r="D118" s="1"/>
      <c r="E118" s="1"/>
      <c r="F118" s="1"/>
      <c r="G118" s="1"/>
      <c r="H118" s="1"/>
      <c r="I118" s="1"/>
      <c r="J118" s="11"/>
      <c r="K118" s="16"/>
      <c r="L118" s="1"/>
      <c r="M118" s="1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1"/>
      <c r="D119" s="1"/>
      <c r="E119" s="1"/>
      <c r="F119" s="1"/>
      <c r="G119" s="1"/>
      <c r="H119" s="1"/>
      <c r="I119" s="1"/>
      <c r="J119" s="11"/>
      <c r="K119" s="16"/>
      <c r="L119" s="1"/>
      <c r="M119" s="1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1"/>
      <c r="D120" s="1"/>
      <c r="E120" s="1"/>
      <c r="F120" s="1"/>
      <c r="G120" s="1"/>
      <c r="H120" s="1"/>
      <c r="I120" s="1"/>
      <c r="J120" s="11"/>
      <c r="K120" s="16"/>
      <c r="L120" s="1"/>
      <c r="M120" s="1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1"/>
      <c r="D121" s="1"/>
      <c r="E121" s="1"/>
      <c r="F121" s="1"/>
      <c r="G121" s="1"/>
      <c r="H121" s="1"/>
      <c r="I121" s="1"/>
      <c r="J121" s="11"/>
      <c r="K121" s="16"/>
      <c r="L121" s="1"/>
      <c r="M121" s="1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1"/>
      <c r="D122" s="1"/>
      <c r="E122" s="1"/>
      <c r="F122" s="1"/>
      <c r="G122" s="1"/>
      <c r="H122" s="1"/>
      <c r="I122" s="1"/>
      <c r="J122" s="11"/>
      <c r="K122" s="16"/>
      <c r="L122" s="1"/>
      <c r="M122" s="1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1"/>
      <c r="D123" s="1"/>
      <c r="E123" s="1"/>
      <c r="F123" s="1"/>
      <c r="G123" s="1"/>
      <c r="H123" s="1"/>
      <c r="I123" s="1"/>
      <c r="J123" s="11"/>
      <c r="K123" s="16"/>
      <c r="L123" s="1"/>
      <c r="M123" s="1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1"/>
      <c r="D124" s="1"/>
      <c r="E124" s="1"/>
      <c r="F124" s="1"/>
      <c r="G124" s="1"/>
      <c r="H124" s="1"/>
      <c r="I124" s="1"/>
      <c r="J124" s="11"/>
      <c r="K124" s="16"/>
      <c r="L124" s="1"/>
      <c r="M124" s="1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1"/>
      <c r="D125" s="1"/>
      <c r="E125" s="1"/>
      <c r="F125" s="1"/>
      <c r="G125" s="1"/>
      <c r="H125" s="1"/>
      <c r="I125" s="1"/>
      <c r="J125" s="11"/>
      <c r="K125" s="16"/>
      <c r="L125" s="1"/>
      <c r="M125" s="1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1"/>
      <c r="D126" s="1"/>
      <c r="E126" s="1"/>
      <c r="F126" s="1"/>
      <c r="G126" s="1"/>
      <c r="H126" s="1"/>
      <c r="I126" s="1"/>
      <c r="J126" s="11"/>
      <c r="K126" s="16"/>
      <c r="L126" s="1"/>
      <c r="M126" s="1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1"/>
      <c r="D127" s="1"/>
      <c r="E127" s="1"/>
      <c r="F127" s="1"/>
      <c r="G127" s="1"/>
      <c r="H127" s="1"/>
      <c r="I127" s="1"/>
      <c r="J127" s="11"/>
      <c r="K127" s="16"/>
      <c r="L127" s="1"/>
      <c r="M127" s="1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1"/>
      <c r="D128" s="1"/>
      <c r="E128" s="1"/>
      <c r="F128" s="1"/>
      <c r="G128" s="1"/>
      <c r="H128" s="1"/>
      <c r="I128" s="1"/>
      <c r="J128" s="11"/>
      <c r="K128" s="16"/>
      <c r="L128" s="1"/>
      <c r="M128" s="1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1"/>
      <c r="D129" s="1"/>
      <c r="E129" s="1"/>
      <c r="F129" s="1"/>
      <c r="G129" s="1"/>
      <c r="H129" s="1"/>
      <c r="I129" s="1"/>
      <c r="J129" s="11"/>
      <c r="K129" s="16"/>
      <c r="L129" s="1"/>
      <c r="M129" s="1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1"/>
      <c r="D130" s="1"/>
      <c r="E130" s="1"/>
      <c r="F130" s="1"/>
      <c r="G130" s="1"/>
      <c r="H130" s="1"/>
      <c r="I130" s="1"/>
      <c r="J130" s="11"/>
      <c r="K130" s="16"/>
      <c r="L130" s="1"/>
      <c r="M130" s="1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1"/>
      <c r="D131" s="1"/>
      <c r="E131" s="1"/>
      <c r="F131" s="1"/>
      <c r="G131" s="1"/>
      <c r="H131" s="1"/>
      <c r="I131" s="1"/>
      <c r="J131" s="11"/>
      <c r="K131" s="16"/>
      <c r="L131" s="1"/>
      <c r="M131" s="1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1"/>
      <c r="D132" s="1"/>
      <c r="E132" s="1"/>
      <c r="F132" s="1"/>
      <c r="G132" s="1"/>
      <c r="H132" s="1"/>
      <c r="I132" s="1"/>
      <c r="J132" s="11"/>
      <c r="K132" s="16"/>
      <c r="L132" s="1"/>
      <c r="M132" s="1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1"/>
      <c r="D133" s="1"/>
      <c r="E133" s="1"/>
      <c r="F133" s="1"/>
      <c r="G133" s="1"/>
      <c r="H133" s="1"/>
      <c r="I133" s="1"/>
      <c r="J133" s="11"/>
      <c r="K133" s="16"/>
      <c r="L133" s="1"/>
      <c r="M133" s="1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1"/>
      <c r="D134" s="1"/>
      <c r="E134" s="1"/>
      <c r="F134" s="1"/>
      <c r="G134" s="1"/>
      <c r="H134" s="1"/>
      <c r="I134" s="1"/>
      <c r="J134" s="11"/>
      <c r="K134" s="16"/>
      <c r="L134" s="1"/>
      <c r="M134" s="1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1"/>
      <c r="D135" s="1"/>
      <c r="E135" s="1"/>
      <c r="F135" s="1"/>
      <c r="G135" s="1"/>
      <c r="H135" s="1"/>
      <c r="I135" s="1"/>
      <c r="J135" s="11"/>
      <c r="K135" s="16"/>
      <c r="L135" s="1"/>
      <c r="M135" s="1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1"/>
      <c r="D136" s="1"/>
      <c r="E136" s="1"/>
      <c r="F136" s="1"/>
      <c r="G136" s="1"/>
      <c r="H136" s="1"/>
      <c r="I136" s="1"/>
      <c r="J136" s="11"/>
      <c r="K136" s="16"/>
      <c r="L136" s="1"/>
      <c r="M136" s="1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1"/>
      <c r="D137" s="1"/>
      <c r="E137" s="1"/>
      <c r="F137" s="1"/>
      <c r="G137" s="1"/>
      <c r="H137" s="1"/>
      <c r="I137" s="1"/>
      <c r="J137" s="11"/>
      <c r="K137" s="16"/>
      <c r="L137" s="1"/>
      <c r="M137" s="1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1"/>
      <c r="D138" s="1"/>
      <c r="E138" s="1"/>
      <c r="F138" s="1"/>
      <c r="G138" s="1"/>
      <c r="H138" s="1"/>
      <c r="I138" s="1"/>
      <c r="J138" s="11"/>
      <c r="K138" s="16"/>
      <c r="L138" s="1"/>
      <c r="M138" s="1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1"/>
      <c r="D139" s="1"/>
      <c r="E139" s="1"/>
      <c r="F139" s="1"/>
      <c r="G139" s="1"/>
      <c r="H139" s="1"/>
      <c r="I139" s="1"/>
      <c r="J139" s="11"/>
      <c r="K139" s="16"/>
      <c r="L139" s="1"/>
      <c r="M139" s="1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1"/>
      <c r="D140" s="1"/>
      <c r="E140" s="1"/>
      <c r="F140" s="1"/>
      <c r="G140" s="1"/>
      <c r="H140" s="1"/>
      <c r="I140" s="1"/>
      <c r="J140" s="11"/>
      <c r="K140" s="16"/>
      <c r="L140" s="1"/>
      <c r="M140" s="1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1"/>
      <c r="D141" s="1"/>
      <c r="E141" s="1"/>
      <c r="F141" s="1"/>
      <c r="G141" s="1"/>
      <c r="H141" s="1"/>
      <c r="I141" s="1"/>
      <c r="J141" s="11"/>
      <c r="K141" s="16"/>
      <c r="L141" s="1"/>
      <c r="M141" s="1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1"/>
      <c r="D142" s="1"/>
      <c r="E142" s="1"/>
      <c r="F142" s="1"/>
      <c r="G142" s="1"/>
      <c r="H142" s="1"/>
      <c r="I142" s="1"/>
      <c r="J142" s="11"/>
      <c r="K142" s="16"/>
      <c r="L142" s="1"/>
      <c r="M142" s="1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1"/>
      <c r="D143" s="1"/>
      <c r="E143" s="1"/>
      <c r="F143" s="1"/>
      <c r="G143" s="1"/>
      <c r="H143" s="1"/>
      <c r="I143" s="1"/>
      <c r="J143" s="11"/>
      <c r="K143" s="16"/>
      <c r="L143" s="1"/>
      <c r="M143" s="1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1"/>
      <c r="D144" s="1"/>
      <c r="E144" s="1"/>
      <c r="F144" s="1"/>
      <c r="G144" s="1"/>
      <c r="H144" s="1"/>
      <c r="I144" s="1"/>
      <c r="J144" s="11"/>
      <c r="K144" s="16"/>
      <c r="L144" s="1"/>
      <c r="M144" s="1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1"/>
      <c r="D145" s="1"/>
      <c r="E145" s="1"/>
      <c r="F145" s="1"/>
      <c r="G145" s="1"/>
      <c r="H145" s="1"/>
      <c r="I145" s="1"/>
      <c r="J145" s="11"/>
      <c r="K145" s="16"/>
      <c r="L145" s="1"/>
      <c r="M145" s="1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1"/>
      <c r="D146" s="1"/>
      <c r="E146" s="1"/>
      <c r="F146" s="1"/>
      <c r="G146" s="1"/>
      <c r="H146" s="1"/>
      <c r="I146" s="1"/>
      <c r="J146" s="11"/>
      <c r="K146" s="16"/>
      <c r="L146" s="1"/>
      <c r="M146" s="1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1"/>
      <c r="D147" s="1"/>
      <c r="E147" s="1"/>
      <c r="F147" s="1"/>
      <c r="G147" s="1"/>
      <c r="H147" s="1"/>
      <c r="I147" s="1"/>
      <c r="J147" s="11"/>
      <c r="K147" s="16"/>
      <c r="L147" s="1"/>
      <c r="M147" s="1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1"/>
      <c r="D148" s="1"/>
      <c r="E148" s="1"/>
      <c r="F148" s="1"/>
      <c r="G148" s="1"/>
      <c r="H148" s="1"/>
      <c r="I148" s="1"/>
      <c r="J148" s="11"/>
      <c r="K148" s="16"/>
      <c r="L148" s="1"/>
      <c r="M148" s="1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1"/>
      <c r="D149" s="1"/>
      <c r="E149" s="1"/>
      <c r="F149" s="1"/>
      <c r="G149" s="1"/>
      <c r="H149" s="1"/>
      <c r="I149" s="1"/>
      <c r="J149" s="11"/>
      <c r="K149" s="16"/>
      <c r="L149" s="1"/>
      <c r="M149" s="1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1"/>
      <c r="D150" s="1"/>
      <c r="E150" s="1"/>
      <c r="F150" s="1"/>
      <c r="G150" s="1"/>
      <c r="H150" s="1"/>
      <c r="I150" s="1"/>
      <c r="J150" s="11"/>
      <c r="K150" s="16"/>
      <c r="L150" s="1"/>
      <c r="M150" s="1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1"/>
      <c r="D151" s="1"/>
      <c r="E151" s="1"/>
      <c r="F151" s="1"/>
      <c r="G151" s="1"/>
      <c r="H151" s="1"/>
      <c r="I151" s="1"/>
      <c r="J151" s="11"/>
      <c r="K151" s="16"/>
      <c r="L151" s="1"/>
      <c r="M151" s="1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1"/>
      <c r="D152" s="1"/>
      <c r="E152" s="1"/>
      <c r="F152" s="1"/>
      <c r="G152" s="1"/>
      <c r="H152" s="1"/>
      <c r="I152" s="1"/>
      <c r="J152" s="11"/>
      <c r="K152" s="16"/>
      <c r="L152" s="1"/>
      <c r="M152" s="1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1"/>
      <c r="D153" s="1"/>
      <c r="E153" s="1"/>
      <c r="F153" s="1"/>
      <c r="G153" s="1"/>
      <c r="H153" s="1"/>
      <c r="I153" s="1"/>
      <c r="J153" s="11"/>
      <c r="K153" s="16"/>
      <c r="L153" s="1"/>
      <c r="M153" s="1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1"/>
      <c r="D154" s="1"/>
      <c r="E154" s="1"/>
      <c r="F154" s="1"/>
      <c r="G154" s="1"/>
      <c r="H154" s="1"/>
      <c r="I154" s="1"/>
      <c r="J154" s="11"/>
      <c r="K154" s="16"/>
      <c r="L154" s="1"/>
      <c r="M154" s="1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1"/>
      <c r="D155" s="1"/>
      <c r="E155" s="1"/>
      <c r="F155" s="1"/>
      <c r="G155" s="1"/>
      <c r="H155" s="1"/>
      <c r="I155" s="1"/>
      <c r="J155" s="11"/>
      <c r="K155" s="16"/>
      <c r="L155" s="1"/>
      <c r="M155" s="1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1"/>
      <c r="D156" s="1"/>
      <c r="E156" s="1"/>
      <c r="F156" s="1"/>
      <c r="G156" s="1"/>
      <c r="H156" s="1"/>
      <c r="I156" s="1"/>
      <c r="J156" s="11"/>
      <c r="K156" s="16"/>
      <c r="L156" s="1"/>
      <c r="M156" s="1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1"/>
      <c r="D157" s="1"/>
      <c r="E157" s="1"/>
      <c r="F157" s="1"/>
      <c r="G157" s="1"/>
      <c r="H157" s="1"/>
      <c r="I157" s="1"/>
      <c r="J157" s="11"/>
      <c r="K157" s="16"/>
      <c r="L157" s="1"/>
      <c r="M157" s="1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1"/>
      <c r="D158" s="1"/>
      <c r="E158" s="1"/>
      <c r="F158" s="1"/>
      <c r="G158" s="1"/>
      <c r="H158" s="1"/>
      <c r="I158" s="1"/>
      <c r="J158" s="11"/>
      <c r="K158" s="16"/>
      <c r="L158" s="1"/>
      <c r="M158" s="1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1"/>
      <c r="D159" s="1"/>
      <c r="E159" s="1"/>
      <c r="F159" s="1"/>
      <c r="G159" s="1"/>
      <c r="H159" s="1"/>
      <c r="I159" s="1"/>
      <c r="J159" s="11"/>
      <c r="K159" s="16"/>
      <c r="L159" s="1"/>
      <c r="M159" s="1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1"/>
      <c r="D160" s="1"/>
      <c r="E160" s="1"/>
      <c r="F160" s="1"/>
      <c r="G160" s="1"/>
      <c r="H160" s="1"/>
      <c r="I160" s="1"/>
      <c r="J160" s="11"/>
      <c r="K160" s="16"/>
      <c r="L160" s="1"/>
      <c r="M160" s="1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1"/>
      <c r="D161" s="1"/>
      <c r="E161" s="1"/>
      <c r="F161" s="1"/>
      <c r="G161" s="1"/>
      <c r="H161" s="1"/>
      <c r="I161" s="1"/>
      <c r="J161" s="11"/>
      <c r="K161" s="16"/>
      <c r="L161" s="1"/>
      <c r="M161" s="1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1"/>
      <c r="D162" s="1"/>
      <c r="E162" s="1"/>
      <c r="F162" s="1"/>
      <c r="G162" s="1"/>
      <c r="H162" s="1"/>
      <c r="I162" s="1"/>
      <c r="J162" s="11"/>
      <c r="K162" s="16"/>
      <c r="L162" s="1"/>
      <c r="M162" s="1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1"/>
      <c r="D163" s="1"/>
      <c r="E163" s="1"/>
      <c r="F163" s="1"/>
      <c r="G163" s="1"/>
      <c r="H163" s="1"/>
      <c r="I163" s="1"/>
      <c r="J163" s="11"/>
      <c r="K163" s="16"/>
      <c r="L163" s="1"/>
      <c r="M163" s="1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1"/>
      <c r="D164" s="1"/>
      <c r="E164" s="1"/>
      <c r="F164" s="1"/>
      <c r="G164" s="1"/>
      <c r="H164" s="1"/>
      <c r="I164" s="1"/>
      <c r="J164" s="11"/>
      <c r="K164" s="16"/>
      <c r="L164" s="1"/>
      <c r="M164" s="1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1"/>
      <c r="D165" s="1"/>
      <c r="E165" s="1"/>
      <c r="F165" s="1"/>
      <c r="G165" s="1"/>
      <c r="H165" s="1"/>
      <c r="I165" s="1"/>
      <c r="J165" s="11"/>
      <c r="K165" s="16"/>
      <c r="L165" s="1"/>
      <c r="M165" s="1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1"/>
      <c r="D166" s="1"/>
      <c r="E166" s="1"/>
      <c r="F166" s="1"/>
      <c r="G166" s="1"/>
      <c r="H166" s="1"/>
      <c r="I166" s="1"/>
      <c r="J166" s="11"/>
      <c r="K166" s="16"/>
      <c r="L166" s="1"/>
      <c r="M166" s="1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1"/>
      <c r="D167" s="1"/>
      <c r="E167" s="1"/>
      <c r="F167" s="1"/>
      <c r="G167" s="1"/>
      <c r="H167" s="1"/>
      <c r="I167" s="1"/>
      <c r="J167" s="11"/>
      <c r="K167" s="16"/>
      <c r="L167" s="1"/>
      <c r="M167" s="1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1"/>
      <c r="D168" s="1"/>
      <c r="E168" s="1"/>
      <c r="F168" s="1"/>
      <c r="G168" s="1"/>
      <c r="H168" s="1"/>
      <c r="I168" s="1"/>
      <c r="J168" s="11"/>
      <c r="K168" s="16"/>
      <c r="L168" s="1"/>
      <c r="M168" s="1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1"/>
      <c r="D169" s="1"/>
      <c r="E169" s="1"/>
      <c r="F169" s="1"/>
      <c r="G169" s="1"/>
      <c r="H169" s="1"/>
      <c r="I169" s="1"/>
      <c r="J169" s="11"/>
      <c r="K169" s="16"/>
      <c r="L169" s="1"/>
      <c r="M169" s="1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1"/>
      <c r="D170" s="1"/>
      <c r="E170" s="1"/>
      <c r="F170" s="1"/>
      <c r="G170" s="1"/>
      <c r="H170" s="1"/>
      <c r="I170" s="1"/>
      <c r="J170" s="11"/>
      <c r="K170" s="16"/>
      <c r="L170" s="1"/>
      <c r="M170" s="1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1"/>
      <c r="D171" s="1"/>
      <c r="E171" s="1"/>
      <c r="F171" s="1"/>
      <c r="G171" s="1"/>
      <c r="H171" s="1"/>
      <c r="I171" s="1"/>
      <c r="J171" s="11"/>
      <c r="K171" s="16"/>
      <c r="L171" s="1"/>
      <c r="M171" s="1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1"/>
      <c r="D172" s="1"/>
      <c r="E172" s="1"/>
      <c r="F172" s="1"/>
      <c r="G172" s="1"/>
      <c r="H172" s="1"/>
      <c r="I172" s="1"/>
      <c r="J172" s="11"/>
      <c r="K172" s="16"/>
      <c r="L172" s="1"/>
      <c r="M172" s="1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1"/>
      <c r="D173" s="1"/>
      <c r="E173" s="1"/>
      <c r="F173" s="1"/>
      <c r="G173" s="1"/>
      <c r="H173" s="1"/>
      <c r="I173" s="1"/>
      <c r="J173" s="11"/>
      <c r="K173" s="16"/>
      <c r="L173" s="1"/>
      <c r="M173" s="1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1"/>
      <c r="D174" s="1"/>
      <c r="E174" s="1"/>
      <c r="F174" s="1"/>
      <c r="G174" s="1"/>
      <c r="H174" s="1"/>
      <c r="I174" s="1"/>
      <c r="J174" s="11"/>
      <c r="K174" s="16"/>
      <c r="L174" s="1"/>
      <c r="M174" s="1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1"/>
      <c r="D175" s="1"/>
      <c r="E175" s="1"/>
      <c r="F175" s="1"/>
      <c r="G175" s="1"/>
      <c r="H175" s="1"/>
      <c r="I175" s="1"/>
      <c r="J175" s="11"/>
      <c r="K175" s="16"/>
      <c r="L175" s="1"/>
      <c r="M175" s="1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1"/>
      <c r="D176" s="1"/>
      <c r="E176" s="1"/>
      <c r="F176" s="1"/>
      <c r="G176" s="1"/>
      <c r="H176" s="1"/>
      <c r="I176" s="1"/>
      <c r="J176" s="11"/>
      <c r="K176" s="16"/>
      <c r="L176" s="1"/>
      <c r="M176" s="1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1"/>
      <c r="D177" s="1"/>
      <c r="E177" s="1"/>
      <c r="F177" s="1"/>
      <c r="G177" s="1"/>
      <c r="H177" s="1"/>
      <c r="I177" s="1"/>
      <c r="J177" s="11"/>
      <c r="K177" s="16"/>
      <c r="L177" s="1"/>
      <c r="M177" s="1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1"/>
      <c r="D178" s="1"/>
      <c r="E178" s="1"/>
      <c r="F178" s="1"/>
      <c r="G178" s="1"/>
      <c r="H178" s="1"/>
      <c r="I178" s="1"/>
      <c r="J178" s="11"/>
      <c r="K178" s="16"/>
      <c r="L178" s="1"/>
      <c r="M178" s="1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1"/>
      <c r="D179" s="1"/>
      <c r="E179" s="1"/>
      <c r="F179" s="1"/>
      <c r="G179" s="1"/>
      <c r="H179" s="1"/>
      <c r="I179" s="1"/>
      <c r="J179" s="11"/>
      <c r="K179" s="16"/>
      <c r="L179" s="1"/>
      <c r="M179" s="1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1"/>
      <c r="D180" s="1"/>
      <c r="E180" s="1"/>
      <c r="F180" s="1"/>
      <c r="G180" s="1"/>
      <c r="H180" s="1"/>
      <c r="I180" s="1"/>
      <c r="J180" s="11"/>
      <c r="K180" s="16"/>
      <c r="L180" s="1"/>
      <c r="M180" s="1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1"/>
      <c r="D181" s="1"/>
      <c r="E181" s="1"/>
      <c r="F181" s="1"/>
      <c r="G181" s="1"/>
      <c r="H181" s="1"/>
      <c r="I181" s="1"/>
      <c r="J181" s="11"/>
      <c r="K181" s="16"/>
      <c r="L181" s="1"/>
      <c r="M181" s="1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1"/>
      <c r="D182" s="1"/>
      <c r="E182" s="1"/>
      <c r="F182" s="1"/>
      <c r="G182" s="1"/>
      <c r="H182" s="1"/>
      <c r="I182" s="1"/>
      <c r="J182" s="11"/>
      <c r="K182" s="16"/>
      <c r="L182" s="1"/>
      <c r="M182" s="1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1"/>
      <c r="D183" s="1"/>
      <c r="E183" s="1"/>
      <c r="F183" s="1"/>
      <c r="G183" s="1"/>
      <c r="H183" s="1"/>
      <c r="I183" s="1"/>
      <c r="J183" s="11"/>
      <c r="K183" s="16"/>
      <c r="L183" s="1"/>
      <c r="M183" s="1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1"/>
      <c r="D184" s="1"/>
      <c r="E184" s="1"/>
      <c r="F184" s="1"/>
      <c r="G184" s="1"/>
      <c r="H184" s="1"/>
      <c r="I184" s="1"/>
      <c r="J184" s="11"/>
      <c r="K184" s="16"/>
      <c r="L184" s="1"/>
      <c r="M184" s="1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1"/>
      <c r="D185" s="1"/>
      <c r="E185" s="1"/>
      <c r="F185" s="1"/>
      <c r="G185" s="1"/>
      <c r="H185" s="1"/>
      <c r="I185" s="1"/>
      <c r="J185" s="11"/>
      <c r="K185" s="16"/>
      <c r="L185" s="1"/>
      <c r="M185" s="1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1"/>
      <c r="D186" s="1"/>
      <c r="E186" s="1"/>
      <c r="F186" s="1"/>
      <c r="G186" s="1"/>
      <c r="H186" s="1"/>
      <c r="I186" s="1"/>
      <c r="J186" s="11"/>
      <c r="K186" s="16"/>
      <c r="L186" s="1"/>
      <c r="M186" s="1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1"/>
      <c r="D187" s="1"/>
      <c r="E187" s="1"/>
      <c r="F187" s="1"/>
      <c r="G187" s="1"/>
      <c r="H187" s="1"/>
      <c r="I187" s="1"/>
      <c r="J187" s="11"/>
      <c r="K187" s="16"/>
      <c r="L187" s="1"/>
      <c r="M187" s="1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1"/>
      <c r="D188" s="1"/>
      <c r="E188" s="1"/>
      <c r="F188" s="1"/>
      <c r="G188" s="1"/>
      <c r="H188" s="1"/>
      <c r="I188" s="1"/>
      <c r="J188" s="11"/>
      <c r="K188" s="16"/>
      <c r="L188" s="1"/>
      <c r="M188" s="1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1"/>
      <c r="D189" s="1"/>
      <c r="E189" s="1"/>
      <c r="F189" s="1"/>
      <c r="G189" s="1"/>
      <c r="H189" s="1"/>
      <c r="I189" s="1"/>
      <c r="J189" s="11"/>
      <c r="K189" s="16"/>
      <c r="L189" s="1"/>
      <c r="M189" s="1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1"/>
      <c r="D190" s="1"/>
      <c r="E190" s="1"/>
      <c r="F190" s="1"/>
      <c r="G190" s="1"/>
      <c r="H190" s="1"/>
      <c r="I190" s="1"/>
      <c r="J190" s="11"/>
      <c r="K190" s="16"/>
      <c r="L190" s="1"/>
      <c r="M190" s="1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1"/>
      <c r="D191" s="1"/>
      <c r="E191" s="1"/>
      <c r="F191" s="1"/>
      <c r="G191" s="1"/>
      <c r="H191" s="1"/>
      <c r="I191" s="1"/>
      <c r="J191" s="11"/>
      <c r="K191" s="16"/>
      <c r="L191" s="1"/>
      <c r="M191" s="1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1"/>
      <c r="D192" s="1"/>
      <c r="E192" s="1"/>
      <c r="F192" s="1"/>
      <c r="G192" s="1"/>
      <c r="H192" s="1"/>
      <c r="I192" s="1"/>
      <c r="J192" s="11"/>
      <c r="K192" s="16"/>
      <c r="L192" s="1"/>
      <c r="M192" s="1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1"/>
      <c r="D193" s="1"/>
      <c r="E193" s="1"/>
      <c r="F193" s="1"/>
      <c r="G193" s="1"/>
      <c r="H193" s="1"/>
      <c r="I193" s="1"/>
      <c r="J193" s="11"/>
      <c r="K193" s="16"/>
      <c r="L193" s="1"/>
      <c r="M193" s="1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1"/>
      <c r="D194" s="1"/>
      <c r="E194" s="1"/>
      <c r="F194" s="1"/>
      <c r="G194" s="1"/>
      <c r="H194" s="1"/>
      <c r="I194" s="1"/>
      <c r="J194" s="11"/>
      <c r="K194" s="16"/>
      <c r="L194" s="1"/>
      <c r="M194" s="1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1"/>
      <c r="D195" s="1"/>
      <c r="E195" s="1"/>
      <c r="F195" s="1"/>
      <c r="G195" s="1"/>
      <c r="H195" s="1"/>
      <c r="I195" s="1"/>
      <c r="J195" s="11"/>
      <c r="K195" s="16"/>
      <c r="L195" s="1"/>
      <c r="M195" s="1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1"/>
      <c r="D196" s="1"/>
      <c r="E196" s="1"/>
      <c r="F196" s="1"/>
      <c r="G196" s="1"/>
      <c r="H196" s="1"/>
      <c r="I196" s="1"/>
      <c r="J196" s="11"/>
      <c r="K196" s="16"/>
      <c r="L196" s="1"/>
      <c r="M196" s="1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1"/>
      <c r="D197" s="1"/>
      <c r="E197" s="1"/>
      <c r="F197" s="1"/>
      <c r="G197" s="1"/>
      <c r="H197" s="1"/>
      <c r="I197" s="1"/>
      <c r="J197" s="11"/>
      <c r="K197" s="16"/>
      <c r="L197" s="1"/>
      <c r="M197" s="1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1"/>
      <c r="D198" s="1"/>
      <c r="E198" s="1"/>
      <c r="F198" s="1"/>
      <c r="G198" s="1"/>
      <c r="H198" s="1"/>
      <c r="I198" s="1"/>
      <c r="J198" s="11"/>
      <c r="K198" s="16"/>
      <c r="L198" s="1"/>
      <c r="M198" s="1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1"/>
      <c r="D199" s="1"/>
      <c r="E199" s="1"/>
      <c r="F199" s="1"/>
      <c r="G199" s="1"/>
      <c r="H199" s="1"/>
      <c r="I199" s="1"/>
      <c r="J199" s="11"/>
      <c r="K199" s="16"/>
      <c r="L199" s="1"/>
      <c r="M199" s="1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1"/>
      <c r="D200" s="1"/>
      <c r="E200" s="1"/>
      <c r="F200" s="1"/>
      <c r="G200" s="1"/>
      <c r="H200" s="1"/>
      <c r="I200" s="1"/>
      <c r="J200" s="11"/>
      <c r="K200" s="16"/>
      <c r="L200" s="1"/>
      <c r="M200" s="1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1"/>
      <c r="D201" s="1"/>
      <c r="E201" s="1"/>
      <c r="F201" s="1"/>
      <c r="G201" s="1"/>
      <c r="H201" s="1"/>
      <c r="I201" s="1"/>
      <c r="J201" s="11"/>
      <c r="K201" s="16"/>
      <c r="L201" s="1"/>
      <c r="M201" s="1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1"/>
      <c r="D202" s="1"/>
      <c r="E202" s="1"/>
      <c r="F202" s="1"/>
      <c r="G202" s="1"/>
      <c r="H202" s="1"/>
      <c r="I202" s="1"/>
      <c r="J202" s="11"/>
      <c r="K202" s="16"/>
      <c r="L202" s="1"/>
      <c r="M202" s="1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1"/>
      <c r="D203" s="1"/>
      <c r="E203" s="1"/>
      <c r="F203" s="1"/>
      <c r="G203" s="1"/>
      <c r="H203" s="1"/>
      <c r="I203" s="1"/>
      <c r="J203" s="11"/>
      <c r="K203" s="16"/>
      <c r="L203" s="1"/>
      <c r="M203" s="1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1"/>
      <c r="D204" s="1"/>
      <c r="E204" s="1"/>
      <c r="F204" s="1"/>
      <c r="G204" s="1"/>
      <c r="H204" s="1"/>
      <c r="I204" s="1"/>
      <c r="J204" s="11"/>
      <c r="K204" s="16"/>
      <c r="L204" s="1"/>
      <c r="M204" s="1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1"/>
      <c r="D205" s="1"/>
      <c r="E205" s="1"/>
      <c r="F205" s="1"/>
      <c r="G205" s="1"/>
      <c r="H205" s="1"/>
      <c r="I205" s="1"/>
      <c r="J205" s="11"/>
      <c r="K205" s="16"/>
      <c r="L205" s="1"/>
      <c r="M205" s="1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1"/>
      <c r="D206" s="1"/>
      <c r="E206" s="1"/>
      <c r="F206" s="1"/>
      <c r="G206" s="1"/>
      <c r="H206" s="1"/>
      <c r="I206" s="1"/>
      <c r="J206" s="11"/>
      <c r="K206" s="16"/>
      <c r="L206" s="1"/>
      <c r="M206" s="1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1"/>
      <c r="D207" s="1"/>
      <c r="E207" s="1"/>
      <c r="F207" s="1"/>
      <c r="G207" s="1"/>
      <c r="H207" s="1"/>
      <c r="I207" s="1"/>
      <c r="J207" s="11"/>
      <c r="K207" s="16"/>
      <c r="L207" s="1"/>
      <c r="M207" s="1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1"/>
      <c r="D208" s="1"/>
      <c r="E208" s="1"/>
      <c r="F208" s="1"/>
      <c r="G208" s="1"/>
      <c r="H208" s="1"/>
      <c r="I208" s="1"/>
      <c r="J208" s="11"/>
      <c r="K208" s="16"/>
      <c r="L208" s="1"/>
      <c r="M208" s="1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1"/>
      <c r="D209" s="1"/>
      <c r="E209" s="1"/>
      <c r="F209" s="1"/>
      <c r="G209" s="1"/>
      <c r="H209" s="1"/>
      <c r="I209" s="1"/>
      <c r="J209" s="11"/>
      <c r="K209" s="16"/>
      <c r="L209" s="1"/>
      <c r="M209" s="1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1"/>
      <c r="D210" s="1"/>
      <c r="E210" s="1"/>
      <c r="F210" s="1"/>
      <c r="G210" s="1"/>
      <c r="H210" s="1"/>
      <c r="I210" s="1"/>
      <c r="J210" s="11"/>
      <c r="K210" s="16"/>
      <c r="L210" s="1"/>
      <c r="M210" s="1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1"/>
      <c r="D211" s="1"/>
      <c r="E211" s="1"/>
      <c r="F211" s="1"/>
      <c r="G211" s="1"/>
      <c r="H211" s="1"/>
      <c r="I211" s="1"/>
      <c r="J211" s="11"/>
      <c r="K211" s="16"/>
      <c r="L211" s="1"/>
      <c r="M211" s="1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1"/>
      <c r="D212" s="1"/>
      <c r="E212" s="1"/>
      <c r="F212" s="1"/>
      <c r="G212" s="1"/>
      <c r="H212" s="1"/>
      <c r="I212" s="1"/>
      <c r="J212" s="11"/>
      <c r="K212" s="16"/>
      <c r="L212" s="1"/>
      <c r="M212" s="1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1"/>
      <c r="D213" s="1"/>
      <c r="E213" s="1"/>
      <c r="F213" s="1"/>
      <c r="G213" s="1"/>
      <c r="H213" s="1"/>
      <c r="I213" s="1"/>
      <c r="J213" s="11"/>
      <c r="K213" s="16"/>
      <c r="L213" s="1"/>
      <c r="M213" s="1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1"/>
      <c r="D214" s="1"/>
      <c r="E214" s="1"/>
      <c r="F214" s="1"/>
      <c r="G214" s="1"/>
      <c r="H214" s="1"/>
      <c r="I214" s="1"/>
      <c r="J214" s="11"/>
      <c r="K214" s="16"/>
      <c r="L214" s="1"/>
      <c r="M214" s="1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1"/>
      <c r="D215" s="1"/>
      <c r="E215" s="1"/>
      <c r="F215" s="1"/>
      <c r="G215" s="1"/>
      <c r="H215" s="1"/>
      <c r="I215" s="1"/>
      <c r="J215" s="11"/>
      <c r="K215" s="16"/>
      <c r="L215" s="1"/>
      <c r="M215" s="1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1"/>
      <c r="D216" s="1"/>
      <c r="E216" s="1"/>
      <c r="F216" s="1"/>
      <c r="G216" s="1"/>
      <c r="H216" s="1"/>
      <c r="I216" s="1"/>
      <c r="J216" s="11"/>
      <c r="K216" s="16"/>
      <c r="L216" s="1"/>
      <c r="M216" s="1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1"/>
      <c r="D217" s="1"/>
      <c r="E217" s="1"/>
      <c r="F217" s="1"/>
      <c r="G217" s="1"/>
      <c r="H217" s="1"/>
      <c r="I217" s="1"/>
      <c r="J217" s="11"/>
      <c r="K217" s="16"/>
      <c r="L217" s="1"/>
      <c r="M217" s="1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1"/>
      <c r="D218" s="1"/>
      <c r="E218" s="1"/>
      <c r="F218" s="1"/>
      <c r="G218" s="1"/>
      <c r="H218" s="1"/>
      <c r="I218" s="1"/>
      <c r="J218" s="11"/>
      <c r="K218" s="16"/>
      <c r="L218" s="1"/>
      <c r="M218" s="1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1"/>
      <c r="D219" s="1"/>
      <c r="E219" s="1"/>
      <c r="F219" s="1"/>
      <c r="G219" s="1"/>
      <c r="H219" s="1"/>
      <c r="I219" s="1"/>
      <c r="J219" s="11"/>
      <c r="K219" s="16"/>
      <c r="L219" s="1"/>
      <c r="M219" s="1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1"/>
      <c r="D220" s="1"/>
      <c r="E220" s="1"/>
      <c r="F220" s="1"/>
      <c r="G220" s="1"/>
      <c r="H220" s="1"/>
      <c r="I220" s="1"/>
      <c r="J220" s="11"/>
      <c r="K220" s="16"/>
      <c r="L220" s="1"/>
      <c r="M220" s="1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1"/>
      <c r="D221" s="1"/>
      <c r="E221" s="1"/>
      <c r="F221" s="1"/>
      <c r="G221" s="1"/>
      <c r="H221" s="1"/>
      <c r="I221" s="1"/>
      <c r="J221" s="11"/>
      <c r="K221" s="16"/>
      <c r="L221" s="1"/>
      <c r="M221" s="1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1"/>
      <c r="D222" s="1"/>
      <c r="E222" s="1"/>
      <c r="F222" s="1"/>
      <c r="G222" s="1"/>
      <c r="H222" s="1"/>
      <c r="I222" s="1"/>
      <c r="J222" s="11"/>
      <c r="K222" s="16"/>
      <c r="L222" s="1"/>
      <c r="M222" s="1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1"/>
      <c r="D223" s="1"/>
      <c r="E223" s="1"/>
      <c r="F223" s="1"/>
      <c r="G223" s="1"/>
      <c r="H223" s="1"/>
      <c r="I223" s="1"/>
      <c r="J223" s="11"/>
      <c r="K223" s="16"/>
      <c r="L223" s="1"/>
      <c r="M223" s="1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1"/>
      <c r="D224" s="1"/>
      <c r="E224" s="1"/>
      <c r="F224" s="1"/>
      <c r="G224" s="1"/>
      <c r="H224" s="1"/>
      <c r="I224" s="1"/>
      <c r="J224" s="11"/>
      <c r="K224" s="16"/>
      <c r="L224" s="1"/>
      <c r="M224" s="1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1"/>
      <c r="D225" s="1"/>
      <c r="E225" s="1"/>
      <c r="F225" s="1"/>
      <c r="G225" s="1"/>
      <c r="H225" s="1"/>
      <c r="I225" s="1"/>
      <c r="J225" s="11"/>
      <c r="K225" s="16"/>
      <c r="L225" s="1"/>
      <c r="M225" s="1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1"/>
      <c r="D226" s="1"/>
      <c r="E226" s="1"/>
      <c r="F226" s="1"/>
      <c r="G226" s="1"/>
      <c r="H226" s="1"/>
      <c r="I226" s="1"/>
      <c r="J226" s="11"/>
      <c r="K226" s="16"/>
      <c r="L226" s="1"/>
      <c r="M226" s="1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1"/>
      <c r="D227" s="1"/>
      <c r="E227" s="1"/>
      <c r="F227" s="1"/>
      <c r="G227" s="1"/>
      <c r="H227" s="1"/>
      <c r="I227" s="1"/>
      <c r="J227" s="11"/>
      <c r="K227" s="16"/>
      <c r="L227" s="1"/>
      <c r="M227" s="1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1"/>
      <c r="D228" s="1"/>
      <c r="E228" s="1"/>
      <c r="F228" s="1"/>
      <c r="G228" s="1"/>
      <c r="H228" s="1"/>
      <c r="I228" s="1"/>
      <c r="J228" s="11"/>
      <c r="K228" s="16"/>
      <c r="L228" s="1"/>
      <c r="M228" s="1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1"/>
      <c r="D229" s="1"/>
      <c r="E229" s="1"/>
      <c r="F229" s="1"/>
      <c r="G229" s="1"/>
      <c r="H229" s="1"/>
      <c r="I229" s="1"/>
      <c r="J229" s="11"/>
      <c r="K229" s="16"/>
      <c r="L229" s="1"/>
      <c r="M229" s="1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1"/>
      <c r="D230" s="1"/>
      <c r="E230" s="1"/>
      <c r="F230" s="1"/>
      <c r="G230" s="1"/>
      <c r="H230" s="1"/>
      <c r="I230" s="1"/>
      <c r="J230" s="11"/>
      <c r="K230" s="16"/>
      <c r="L230" s="1"/>
      <c r="M230" s="1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1"/>
      <c r="D231" s="1"/>
      <c r="E231" s="1"/>
      <c r="F231" s="1"/>
      <c r="G231" s="1"/>
      <c r="H231" s="1"/>
      <c r="I231" s="1"/>
      <c r="J231" s="11"/>
      <c r="K231" s="16"/>
      <c r="L231" s="1"/>
      <c r="M231" s="1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1"/>
      <c r="D232" s="1"/>
      <c r="E232" s="1"/>
      <c r="F232" s="1"/>
      <c r="G232" s="1"/>
      <c r="H232" s="1"/>
      <c r="I232" s="1"/>
      <c r="J232" s="11"/>
      <c r="K232" s="16"/>
      <c r="L232" s="1"/>
      <c r="M232" s="1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1"/>
      <c r="D233" s="1"/>
      <c r="E233" s="1"/>
      <c r="F233" s="1"/>
      <c r="G233" s="1"/>
      <c r="H233" s="1"/>
      <c r="I233" s="1"/>
      <c r="J233" s="11"/>
      <c r="K233" s="16"/>
      <c r="L233" s="1"/>
      <c r="M233" s="1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1"/>
      <c r="D234" s="1"/>
      <c r="E234" s="1"/>
      <c r="F234" s="1"/>
      <c r="G234" s="1"/>
      <c r="H234" s="1"/>
      <c r="I234" s="1"/>
      <c r="J234" s="11"/>
      <c r="K234" s="16"/>
      <c r="L234" s="1"/>
      <c r="M234" s="1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1"/>
      <c r="D235" s="1"/>
      <c r="E235" s="1"/>
      <c r="F235" s="1"/>
      <c r="G235" s="1"/>
      <c r="H235" s="1"/>
      <c r="I235" s="1"/>
      <c r="J235" s="11"/>
      <c r="K235" s="16"/>
      <c r="L235" s="1"/>
      <c r="M235" s="1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1"/>
      <c r="D236" s="1"/>
      <c r="E236" s="1"/>
      <c r="F236" s="1"/>
      <c r="G236" s="1"/>
      <c r="H236" s="1"/>
      <c r="I236" s="1"/>
      <c r="J236" s="11"/>
      <c r="K236" s="16"/>
      <c r="L236" s="1"/>
      <c r="M236" s="1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1"/>
      <c r="D237" s="1"/>
      <c r="E237" s="1"/>
      <c r="F237" s="1"/>
      <c r="G237" s="1"/>
      <c r="H237" s="1"/>
      <c r="I237" s="1"/>
      <c r="J237" s="11"/>
      <c r="K237" s="16"/>
      <c r="L237" s="1"/>
      <c r="M237" s="1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1"/>
      <c r="D238" s="1"/>
      <c r="E238" s="1"/>
      <c r="F238" s="1"/>
      <c r="G238" s="1"/>
      <c r="H238" s="1"/>
      <c r="I238" s="1"/>
      <c r="J238" s="11"/>
      <c r="K238" s="16"/>
      <c r="L238" s="1"/>
      <c r="M238" s="1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11"/>
      <c r="D239" s="1"/>
      <c r="E239" s="1"/>
      <c r="F239" s="1"/>
      <c r="G239" s="1"/>
      <c r="H239" s="1"/>
      <c r="I239" s="1"/>
      <c r="J239" s="11"/>
      <c r="K239" s="16"/>
      <c r="L239" s="1"/>
      <c r="M239" s="1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11"/>
      <c r="D240" s="1"/>
      <c r="E240" s="1"/>
      <c r="F240" s="1"/>
      <c r="G240" s="1"/>
      <c r="H240" s="1"/>
      <c r="I240" s="1"/>
      <c r="J240" s="11"/>
      <c r="K240" s="16"/>
      <c r="L240" s="1"/>
      <c r="M240" s="1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11"/>
      <c r="D241" s="1"/>
      <c r="E241" s="1"/>
      <c r="F241" s="1"/>
      <c r="G241" s="1"/>
      <c r="H241" s="1"/>
      <c r="I241" s="1"/>
      <c r="J241" s="11"/>
      <c r="K241" s="16"/>
      <c r="L241" s="1"/>
      <c r="M241" s="1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11"/>
      <c r="D242" s="1"/>
      <c r="E242" s="1"/>
      <c r="F242" s="1"/>
      <c r="G242" s="1"/>
      <c r="H242" s="1"/>
      <c r="I242" s="1"/>
      <c r="J242" s="11"/>
      <c r="K242" s="16"/>
      <c r="L242" s="1"/>
      <c r="M242" s="1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11"/>
      <c r="D243" s="1"/>
      <c r="E243" s="1"/>
      <c r="F243" s="1"/>
      <c r="G243" s="1"/>
      <c r="H243" s="1"/>
      <c r="I243" s="1"/>
      <c r="J243" s="11"/>
      <c r="K243" s="16"/>
      <c r="L243" s="1"/>
      <c r="M243" s="1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11"/>
      <c r="D244" s="1"/>
      <c r="E244" s="1"/>
      <c r="F244" s="1"/>
      <c r="G244" s="1"/>
      <c r="H244" s="1"/>
      <c r="I244" s="1"/>
      <c r="J244" s="11"/>
      <c r="K244" s="16"/>
      <c r="L244" s="1"/>
      <c r="M244" s="1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11"/>
      <c r="D245" s="1"/>
      <c r="E245" s="1"/>
      <c r="F245" s="1"/>
      <c r="G245" s="1"/>
      <c r="H245" s="1"/>
      <c r="I245" s="1"/>
      <c r="J245" s="11"/>
      <c r="K245" s="16"/>
      <c r="L245" s="1"/>
      <c r="M245" s="1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11"/>
      <c r="D246" s="1"/>
      <c r="E246" s="1"/>
      <c r="F246" s="1"/>
      <c r="G246" s="1"/>
      <c r="H246" s="1"/>
      <c r="I246" s="1"/>
      <c r="J246" s="11"/>
      <c r="K246" s="16"/>
      <c r="L246" s="1"/>
      <c r="M246" s="1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11"/>
      <c r="D247" s="1"/>
      <c r="E247" s="1"/>
      <c r="F247" s="1"/>
      <c r="G247" s="1"/>
      <c r="H247" s="1"/>
      <c r="I247" s="1"/>
      <c r="J247" s="11"/>
      <c r="K247" s="16"/>
      <c r="L247" s="1"/>
      <c r="M247" s="1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11"/>
      <c r="D248" s="1"/>
      <c r="E248" s="1"/>
      <c r="F248" s="1"/>
      <c r="G248" s="1"/>
      <c r="H248" s="1"/>
      <c r="I248" s="1"/>
      <c r="J248" s="11"/>
      <c r="K248" s="16"/>
      <c r="L248" s="1"/>
      <c r="M248" s="1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11"/>
      <c r="D249" s="1"/>
      <c r="E249" s="1"/>
      <c r="F249" s="1"/>
      <c r="G249" s="1"/>
      <c r="H249" s="1"/>
      <c r="I249" s="1"/>
      <c r="J249" s="11"/>
      <c r="K249" s="16"/>
      <c r="L249" s="1"/>
      <c r="M249" s="1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11"/>
      <c r="D250" s="1"/>
      <c r="E250" s="1"/>
      <c r="F250" s="1"/>
      <c r="G250" s="1"/>
      <c r="H250" s="1"/>
      <c r="I250" s="1"/>
      <c r="J250" s="11"/>
      <c r="K250" s="16"/>
      <c r="L250" s="1"/>
      <c r="M250" s="1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11"/>
      <c r="D251" s="1"/>
      <c r="E251" s="1"/>
      <c r="F251" s="1"/>
      <c r="G251" s="1"/>
      <c r="H251" s="1"/>
      <c r="I251" s="1"/>
      <c r="J251" s="11"/>
      <c r="K251" s="16"/>
      <c r="L251" s="1"/>
      <c r="M251" s="1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11"/>
      <c r="D252" s="1"/>
      <c r="E252" s="1"/>
      <c r="F252" s="1"/>
      <c r="G252" s="1"/>
      <c r="H252" s="1"/>
      <c r="I252" s="1"/>
      <c r="J252" s="11"/>
      <c r="K252" s="16"/>
      <c r="L252" s="1"/>
      <c r="M252" s="1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11"/>
      <c r="D253" s="1"/>
      <c r="E253" s="1"/>
      <c r="F253" s="1"/>
      <c r="G253" s="1"/>
      <c r="H253" s="1"/>
      <c r="I253" s="1"/>
      <c r="J253" s="11"/>
      <c r="K253" s="16"/>
      <c r="L253" s="1"/>
      <c r="M253" s="1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11"/>
      <c r="D254" s="1"/>
      <c r="E254" s="1"/>
      <c r="F254" s="1"/>
      <c r="G254" s="1"/>
      <c r="H254" s="1"/>
      <c r="I254" s="1"/>
      <c r="J254" s="11"/>
      <c r="K254" s="16"/>
      <c r="L254" s="1"/>
      <c r="M254" s="1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11"/>
      <c r="D255" s="1"/>
      <c r="E255" s="1"/>
      <c r="F255" s="1"/>
      <c r="G255" s="1"/>
      <c r="H255" s="1"/>
      <c r="I255" s="1"/>
      <c r="J255" s="11"/>
      <c r="K255" s="16"/>
      <c r="L255" s="1"/>
      <c r="M255" s="1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11"/>
      <c r="D256" s="1"/>
      <c r="E256" s="1"/>
      <c r="F256" s="1"/>
      <c r="G256" s="1"/>
      <c r="H256" s="1"/>
      <c r="I256" s="1"/>
      <c r="J256" s="11"/>
      <c r="K256" s="16"/>
      <c r="L256" s="1"/>
      <c r="M256" s="1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11"/>
      <c r="D257" s="1"/>
      <c r="E257" s="1"/>
      <c r="F257" s="1"/>
      <c r="G257" s="1"/>
      <c r="H257" s="1"/>
      <c r="I257" s="1"/>
      <c r="J257" s="11"/>
      <c r="K257" s="16"/>
      <c r="L257" s="1"/>
      <c r="M257" s="1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11"/>
      <c r="D258" s="1"/>
      <c r="E258" s="1"/>
      <c r="F258" s="1"/>
      <c r="G258" s="1"/>
      <c r="H258" s="1"/>
      <c r="I258" s="1"/>
      <c r="J258" s="11"/>
      <c r="K258" s="16"/>
      <c r="L258" s="1"/>
      <c r="M258" s="1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11"/>
      <c r="D259" s="1"/>
      <c r="E259" s="1"/>
      <c r="F259" s="1"/>
      <c r="G259" s="1"/>
      <c r="H259" s="1"/>
      <c r="I259" s="1"/>
      <c r="J259" s="11"/>
      <c r="K259" s="16"/>
      <c r="L259" s="1"/>
      <c r="M259" s="1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11"/>
      <c r="D260" s="1"/>
      <c r="E260" s="1"/>
      <c r="F260" s="1"/>
      <c r="G260" s="1"/>
      <c r="H260" s="1"/>
      <c r="I260" s="1"/>
      <c r="J260" s="11"/>
      <c r="K260" s="16"/>
      <c r="L260" s="1"/>
      <c r="M260" s="1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11"/>
      <c r="D261" s="1"/>
      <c r="E261" s="1"/>
      <c r="F261" s="1"/>
      <c r="G261" s="1"/>
      <c r="H261" s="1"/>
      <c r="I261" s="1"/>
      <c r="J261" s="11"/>
      <c r="K261" s="16"/>
      <c r="L261" s="1"/>
      <c r="M261" s="1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1"/>
      <c r="K262" s="16"/>
      <c r="L262" s="1"/>
      <c r="M262" s="1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1"/>
      <c r="K263" s="16"/>
      <c r="L263" s="1"/>
      <c r="M263" s="1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1"/>
      <c r="K264" s="16"/>
      <c r="L264" s="1"/>
      <c r="M264" s="1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1"/>
      <c r="K265" s="16"/>
      <c r="L265" s="1"/>
      <c r="M265" s="1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1"/>
      <c r="K266" s="16"/>
      <c r="L266" s="1"/>
      <c r="M266" s="1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1"/>
      <c r="K267" s="16"/>
      <c r="L267" s="1"/>
      <c r="M267" s="1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1"/>
      <c r="K268" s="16"/>
      <c r="L268" s="1"/>
      <c r="M268" s="1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1"/>
      <c r="K269" s="16"/>
      <c r="L269" s="1"/>
      <c r="M269" s="1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1"/>
      <c r="K270" s="16"/>
      <c r="L270" s="1"/>
      <c r="M270" s="1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1"/>
      <c r="K271" s="16"/>
      <c r="L271" s="1"/>
      <c r="M271" s="1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1"/>
      <c r="K272" s="16"/>
      <c r="L272" s="1"/>
      <c r="M272" s="1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1"/>
      <c r="K273" s="16"/>
      <c r="L273" s="1"/>
      <c r="M273" s="1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1"/>
      <c r="K274" s="16"/>
      <c r="L274" s="1"/>
      <c r="M274" s="1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1"/>
      <c r="K275" s="16"/>
      <c r="L275" s="1"/>
      <c r="M275" s="1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1"/>
      <c r="K276" s="16"/>
      <c r="L276" s="1"/>
      <c r="M276" s="1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1"/>
      <c r="K277" s="16"/>
      <c r="L277" s="1"/>
      <c r="M277" s="1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1"/>
      <c r="K278" s="16"/>
      <c r="L278" s="1"/>
      <c r="M278" s="1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1"/>
      <c r="K279" s="16"/>
      <c r="L279" s="1"/>
      <c r="M279" s="1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1"/>
      <c r="K280" s="16"/>
      <c r="L280" s="1"/>
      <c r="M280" s="1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1"/>
      <c r="K281" s="16"/>
      <c r="L281" s="1"/>
      <c r="M281" s="1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1"/>
      <c r="K282" s="16"/>
      <c r="L282" s="1"/>
      <c r="M282" s="1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1"/>
      <c r="K283" s="16"/>
      <c r="L283" s="1"/>
      <c r="M283" s="1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1"/>
      <c r="K284" s="16"/>
      <c r="L284" s="1"/>
      <c r="M284" s="1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1"/>
      <c r="K285" s="16"/>
      <c r="L285" s="1"/>
      <c r="M285" s="1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1"/>
      <c r="K286" s="16"/>
      <c r="L286" s="1"/>
      <c r="M286" s="1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1"/>
      <c r="K287" s="16"/>
      <c r="L287" s="1"/>
      <c r="M287" s="1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1"/>
      <c r="K288" s="16"/>
      <c r="L288" s="1"/>
      <c r="M288" s="1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1"/>
      <c r="K289" s="16"/>
      <c r="L289" s="1"/>
      <c r="M289" s="1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1"/>
      <c r="K290" s="16"/>
      <c r="L290" s="1"/>
      <c r="M290" s="1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1"/>
      <c r="K291" s="16"/>
      <c r="L291" s="1"/>
      <c r="M291" s="1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1"/>
      <c r="K292" s="16"/>
      <c r="L292" s="1"/>
      <c r="M292" s="1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1"/>
      <c r="K293" s="16"/>
      <c r="L293" s="1"/>
      <c r="M293" s="1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1"/>
      <c r="K294" s="16"/>
      <c r="L294" s="1"/>
      <c r="M294" s="1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1"/>
      <c r="K295" s="16"/>
      <c r="L295" s="1"/>
      <c r="M295" s="1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1"/>
      <c r="K296" s="16"/>
      <c r="L296" s="1"/>
      <c r="M296" s="1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1"/>
      <c r="K297" s="16"/>
      <c r="L297" s="1"/>
      <c r="M297" s="1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1"/>
      <c r="K298" s="16"/>
      <c r="L298" s="1"/>
      <c r="M298" s="1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1"/>
      <c r="K299" s="16"/>
      <c r="L299" s="1"/>
      <c r="M299" s="1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1"/>
      <c r="K300" s="16"/>
      <c r="L300" s="1"/>
      <c r="M300" s="1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1"/>
      <c r="K301" s="16"/>
      <c r="L301" s="1"/>
      <c r="M301" s="1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1"/>
      <c r="K302" s="16"/>
      <c r="L302" s="1"/>
      <c r="M302" s="1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1"/>
      <c r="K303" s="16"/>
      <c r="L303" s="1"/>
      <c r="M303" s="1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1"/>
      <c r="K304" s="16"/>
      <c r="L304" s="1"/>
      <c r="M304" s="1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1"/>
      <c r="K305" s="16"/>
      <c r="L305" s="1"/>
      <c r="M305" s="1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1"/>
      <c r="K306" s="16"/>
      <c r="L306" s="1"/>
      <c r="M306" s="1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1"/>
      <c r="K307" s="16"/>
      <c r="L307" s="1"/>
      <c r="M307" s="1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1"/>
      <c r="K308" s="16"/>
      <c r="L308" s="1"/>
      <c r="M308" s="1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1"/>
      <c r="K309" s="16"/>
      <c r="L309" s="1"/>
      <c r="M309" s="1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1"/>
      <c r="K310" s="16"/>
      <c r="L310" s="1"/>
      <c r="M310" s="1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1"/>
      <c r="K311" s="16"/>
      <c r="L311" s="1"/>
      <c r="M311" s="1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1"/>
      <c r="K312" s="16"/>
      <c r="L312" s="1"/>
      <c r="M312" s="1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1"/>
      <c r="K313" s="16"/>
      <c r="L313" s="1"/>
      <c r="M313" s="1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1"/>
      <c r="K314" s="16"/>
      <c r="L314" s="1"/>
      <c r="M314" s="1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1"/>
      <c r="K315" s="16"/>
      <c r="L315" s="1"/>
      <c r="M315" s="1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1"/>
      <c r="K316" s="16"/>
      <c r="L316" s="1"/>
      <c r="M316" s="1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1"/>
      <c r="K317" s="16"/>
      <c r="L317" s="1"/>
      <c r="M317" s="1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1"/>
      <c r="K318" s="16"/>
      <c r="L318" s="1"/>
      <c r="M318" s="1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1"/>
      <c r="K319" s="16"/>
      <c r="L319" s="1"/>
      <c r="M319" s="1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1"/>
      <c r="K320" s="16"/>
      <c r="L320" s="1"/>
      <c r="M320" s="1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1"/>
      <c r="K321" s="16"/>
      <c r="L321" s="1"/>
      <c r="M321" s="1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1"/>
      <c r="K322" s="16"/>
      <c r="L322" s="1"/>
      <c r="M322" s="1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1"/>
      <c r="K323" s="16"/>
      <c r="L323" s="1"/>
      <c r="M323" s="1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1"/>
      <c r="K324" s="16"/>
      <c r="L324" s="1"/>
      <c r="M324" s="1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1"/>
      <c r="K325" s="16"/>
      <c r="L325" s="1"/>
      <c r="M325" s="1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1"/>
      <c r="K326" s="16"/>
      <c r="L326" s="1"/>
      <c r="M326" s="1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1"/>
      <c r="K327" s="16"/>
      <c r="L327" s="1"/>
      <c r="M327" s="1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1"/>
      <c r="K328" s="16"/>
      <c r="L328" s="1"/>
      <c r="M328" s="1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1"/>
      <c r="K329" s="16"/>
      <c r="L329" s="1"/>
      <c r="M329" s="1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1"/>
      <c r="K330" s="16"/>
      <c r="L330" s="1"/>
      <c r="M330" s="1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1"/>
      <c r="K331" s="16"/>
      <c r="L331" s="1"/>
      <c r="M331" s="1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1"/>
      <c r="K332" s="16"/>
      <c r="L332" s="1"/>
      <c r="M332" s="1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1"/>
      <c r="K333" s="16"/>
      <c r="L333" s="1"/>
      <c r="M333" s="1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1"/>
      <c r="K334" s="16"/>
      <c r="L334" s="1"/>
      <c r="M334" s="1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1"/>
      <c r="K335" s="16"/>
      <c r="L335" s="1"/>
      <c r="M335" s="1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1"/>
      <c r="K336" s="16"/>
      <c r="L336" s="1"/>
      <c r="M336" s="1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1"/>
      <c r="K337" s="16"/>
      <c r="L337" s="1"/>
      <c r="M337" s="1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1"/>
      <c r="K338" s="16"/>
      <c r="L338" s="1"/>
      <c r="M338" s="1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1"/>
      <c r="K339" s="16"/>
      <c r="L339" s="1"/>
      <c r="M339" s="1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1"/>
      <c r="K340" s="16"/>
      <c r="L340" s="1"/>
      <c r="M340" s="1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1"/>
      <c r="K341" s="16"/>
      <c r="L341" s="1"/>
      <c r="M341" s="1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1"/>
      <c r="K342" s="16"/>
      <c r="L342" s="1"/>
      <c r="M342" s="1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1"/>
      <c r="K343" s="16"/>
      <c r="L343" s="1"/>
      <c r="M343" s="1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1"/>
      <c r="K344" s="16"/>
      <c r="L344" s="1"/>
      <c r="M344" s="1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1"/>
      <c r="K345" s="16"/>
      <c r="L345" s="1"/>
      <c r="M345" s="1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1"/>
      <c r="K346" s="16"/>
      <c r="L346" s="1"/>
      <c r="M346" s="1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1"/>
      <c r="K347" s="16"/>
      <c r="L347" s="1"/>
      <c r="M347" s="1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1"/>
      <c r="K348" s="16"/>
      <c r="L348" s="1"/>
      <c r="M348" s="1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1"/>
      <c r="K349" s="16"/>
      <c r="L349" s="1"/>
      <c r="M349" s="1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1"/>
      <c r="K350" s="16"/>
      <c r="L350" s="1"/>
      <c r="M350" s="1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1"/>
      <c r="K351" s="16"/>
      <c r="L351" s="1"/>
      <c r="M351" s="1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1"/>
      <c r="K352" s="16"/>
      <c r="L352" s="1"/>
      <c r="M352" s="1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1"/>
      <c r="K353" s="16"/>
      <c r="L353" s="1"/>
      <c r="M353" s="1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1"/>
      <c r="K354" s="16"/>
      <c r="L354" s="1"/>
      <c r="M354" s="1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1"/>
      <c r="K355" s="16"/>
      <c r="L355" s="1"/>
      <c r="M355" s="1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1"/>
      <c r="K356" s="16"/>
      <c r="L356" s="1"/>
      <c r="M356" s="1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1"/>
      <c r="K357" s="16"/>
      <c r="L357" s="1"/>
      <c r="M357" s="1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1"/>
      <c r="K358" s="16"/>
      <c r="L358" s="1"/>
      <c r="M358" s="1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1"/>
      <c r="K359" s="16"/>
      <c r="L359" s="1"/>
      <c r="M359" s="1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1"/>
      <c r="K360" s="16"/>
      <c r="L360" s="1"/>
      <c r="M360" s="1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1"/>
      <c r="K361" s="16"/>
      <c r="L361" s="1"/>
      <c r="M361" s="1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1"/>
      <c r="K362" s="16"/>
      <c r="L362" s="1"/>
      <c r="M362" s="1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1"/>
      <c r="K363" s="16"/>
      <c r="L363" s="1"/>
      <c r="M363" s="1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1"/>
      <c r="K364" s="16"/>
      <c r="L364" s="1"/>
      <c r="M364" s="1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1"/>
      <c r="K365" s="16"/>
      <c r="L365" s="1"/>
      <c r="M365" s="1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1"/>
      <c r="K366" s="16"/>
      <c r="L366" s="1"/>
      <c r="M366" s="1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1"/>
      <c r="K367" s="16"/>
      <c r="L367" s="1"/>
      <c r="M367" s="1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1"/>
      <c r="K368" s="16"/>
      <c r="L368" s="1"/>
      <c r="M368" s="1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1"/>
      <c r="K369" s="16"/>
      <c r="L369" s="1"/>
      <c r="M369" s="1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1"/>
      <c r="K370" s="16"/>
      <c r="L370" s="1"/>
      <c r="M370" s="1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1"/>
      <c r="K371" s="16"/>
      <c r="L371" s="1"/>
      <c r="M371" s="1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1"/>
      <c r="K372" s="16"/>
      <c r="L372" s="1"/>
      <c r="M372" s="1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1"/>
      <c r="K373" s="16"/>
      <c r="L373" s="1"/>
      <c r="M373" s="1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1"/>
      <c r="K374" s="16"/>
      <c r="L374" s="1"/>
      <c r="M374" s="1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1"/>
      <c r="K375" s="16"/>
      <c r="L375" s="1"/>
      <c r="M375" s="1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1"/>
      <c r="K376" s="16"/>
      <c r="L376" s="1"/>
      <c r="M376" s="1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1"/>
      <c r="K377" s="16"/>
      <c r="L377" s="1"/>
      <c r="M377" s="1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1"/>
      <c r="K378" s="16"/>
      <c r="L378" s="1"/>
      <c r="M378" s="1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1"/>
      <c r="K379" s="16"/>
      <c r="L379" s="1"/>
      <c r="M379" s="1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1"/>
      <c r="K380" s="16"/>
      <c r="L380" s="1"/>
      <c r="M380" s="1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1"/>
      <c r="K381" s="16"/>
      <c r="L381" s="1"/>
      <c r="M381" s="1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1"/>
      <c r="K382" s="16"/>
      <c r="L382" s="1"/>
      <c r="M382" s="1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1"/>
      <c r="K383" s="16"/>
      <c r="L383" s="1"/>
      <c r="M383" s="1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1"/>
      <c r="K384" s="16"/>
      <c r="L384" s="1"/>
      <c r="M384" s="1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1"/>
      <c r="K385" s="16"/>
      <c r="L385" s="1"/>
      <c r="M385" s="1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1"/>
      <c r="K386" s="16"/>
      <c r="L386" s="1"/>
      <c r="M386" s="1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1"/>
      <c r="K387" s="16"/>
      <c r="L387" s="1"/>
      <c r="M387" s="1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1"/>
      <c r="K388" s="16"/>
      <c r="L388" s="1"/>
      <c r="M388" s="1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1"/>
      <c r="K389" s="16"/>
      <c r="L389" s="1"/>
      <c r="M389" s="1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1"/>
      <c r="K390" s="16"/>
      <c r="L390" s="1"/>
      <c r="M390" s="1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1"/>
      <c r="K391" s="16"/>
      <c r="L391" s="1"/>
      <c r="M391" s="1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1"/>
      <c r="K392" s="16"/>
      <c r="L392" s="1"/>
      <c r="M392" s="1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1"/>
      <c r="K393" s="16"/>
      <c r="L393" s="1"/>
      <c r="M393" s="1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1"/>
      <c r="K394" s="16"/>
      <c r="L394" s="1"/>
      <c r="M394" s="1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1"/>
      <c r="K395" s="16"/>
      <c r="L395" s="1"/>
      <c r="M395" s="1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1"/>
      <c r="K396" s="16"/>
      <c r="L396" s="1"/>
      <c r="M396" s="1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1"/>
      <c r="K397" s="16"/>
      <c r="L397" s="1"/>
      <c r="M397" s="1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1"/>
      <c r="K398" s="16"/>
      <c r="L398" s="1"/>
      <c r="M398" s="1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1"/>
      <c r="K399" s="16"/>
      <c r="L399" s="1"/>
      <c r="M399" s="1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1"/>
      <c r="K400" s="16"/>
      <c r="L400" s="1"/>
      <c r="M400" s="1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1"/>
      <c r="K401" s="16"/>
      <c r="L401" s="1"/>
      <c r="M401" s="1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1"/>
      <c r="K402" s="16"/>
      <c r="L402" s="1"/>
      <c r="M402" s="1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1"/>
      <c r="K403" s="16"/>
      <c r="L403" s="1"/>
      <c r="M403" s="1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1"/>
      <c r="K404" s="16"/>
      <c r="L404" s="1"/>
      <c r="M404" s="1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1"/>
      <c r="K405" s="16"/>
      <c r="L405" s="1"/>
      <c r="M405" s="1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1"/>
      <c r="K406" s="16"/>
      <c r="L406" s="1"/>
      <c r="M406" s="1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1"/>
      <c r="K407" s="16"/>
      <c r="L407" s="1"/>
      <c r="M407" s="1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1"/>
      <c r="K408" s="16"/>
      <c r="L408" s="1"/>
      <c r="M408" s="1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1"/>
      <c r="K409" s="16"/>
      <c r="L409" s="1"/>
      <c r="M409" s="1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1"/>
      <c r="K410" s="16"/>
      <c r="L410" s="1"/>
      <c r="M410" s="1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1"/>
      <c r="K411" s="16"/>
      <c r="L411" s="1"/>
      <c r="M411" s="1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1"/>
      <c r="K412" s="16"/>
      <c r="L412" s="1"/>
      <c r="M412" s="1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1"/>
      <c r="K413" s="16"/>
      <c r="L413" s="1"/>
      <c r="M413" s="1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1"/>
      <c r="K414" s="16"/>
      <c r="L414" s="1"/>
      <c r="M414" s="1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1"/>
      <c r="K415" s="16"/>
      <c r="L415" s="1"/>
      <c r="M415" s="1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1"/>
      <c r="K416" s="16"/>
      <c r="L416" s="1"/>
      <c r="M416" s="1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1"/>
      <c r="K417" s="16"/>
      <c r="L417" s="1"/>
      <c r="M417" s="1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1"/>
      <c r="K418" s="16"/>
      <c r="L418" s="1"/>
      <c r="M418" s="1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1"/>
      <c r="K419" s="16"/>
      <c r="L419" s="1"/>
      <c r="M419" s="1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1"/>
      <c r="K420" s="16"/>
      <c r="L420" s="1"/>
      <c r="M420" s="1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1"/>
      <c r="K421" s="16"/>
      <c r="L421" s="1"/>
      <c r="M421" s="1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1"/>
      <c r="K422" s="16"/>
      <c r="L422" s="1"/>
      <c r="M422" s="1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1"/>
      <c r="K423" s="16"/>
      <c r="L423" s="1"/>
      <c r="M423" s="1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1"/>
      <c r="K424" s="16"/>
      <c r="L424" s="1"/>
      <c r="M424" s="1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1"/>
      <c r="K425" s="16"/>
      <c r="L425" s="1"/>
      <c r="M425" s="1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1"/>
      <c r="K426" s="16"/>
      <c r="L426" s="1"/>
      <c r="M426" s="1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1"/>
      <c r="K427" s="16"/>
      <c r="L427" s="1"/>
      <c r="M427" s="1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1"/>
      <c r="K428" s="16"/>
      <c r="L428" s="1"/>
      <c r="M428" s="1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1"/>
      <c r="K429" s="16"/>
      <c r="L429" s="1"/>
      <c r="M429" s="1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1"/>
      <c r="K430" s="16"/>
      <c r="L430" s="1"/>
      <c r="M430" s="1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1"/>
      <c r="K431" s="16"/>
      <c r="L431" s="1"/>
      <c r="M431" s="1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1"/>
      <c r="K432" s="16"/>
      <c r="L432" s="1"/>
      <c r="M432" s="1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1"/>
      <c r="K433" s="16"/>
      <c r="L433" s="1"/>
      <c r="M433" s="1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1"/>
      <c r="K434" s="16"/>
      <c r="L434" s="1"/>
      <c r="M434" s="1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1"/>
      <c r="K435" s="16"/>
      <c r="L435" s="1"/>
      <c r="M435" s="1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1"/>
      <c r="K436" s="16"/>
      <c r="L436" s="1"/>
      <c r="M436" s="1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1"/>
      <c r="K437" s="16"/>
      <c r="L437" s="1"/>
      <c r="M437" s="1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1"/>
      <c r="K438" s="16"/>
      <c r="L438" s="1"/>
      <c r="M438" s="1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1"/>
      <c r="K439" s="16"/>
      <c r="L439" s="1"/>
      <c r="M439" s="1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1"/>
      <c r="K440" s="16"/>
      <c r="L440" s="1"/>
      <c r="M440" s="1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1"/>
      <c r="K441" s="16"/>
      <c r="L441" s="1"/>
      <c r="M441" s="1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1"/>
      <c r="K442" s="16"/>
      <c r="L442" s="1"/>
      <c r="M442" s="1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1"/>
      <c r="K443" s="16"/>
      <c r="L443" s="1"/>
      <c r="M443" s="1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1"/>
      <c r="K444" s="16"/>
      <c r="L444" s="1"/>
      <c r="M444" s="1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1"/>
      <c r="K445" s="16"/>
      <c r="L445" s="1"/>
      <c r="M445" s="1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1"/>
      <c r="K446" s="16"/>
      <c r="L446" s="1"/>
      <c r="M446" s="1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1"/>
      <c r="K447" s="16"/>
      <c r="L447" s="1"/>
      <c r="M447" s="1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1"/>
      <c r="K448" s="16"/>
      <c r="L448" s="1"/>
      <c r="M448" s="1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1"/>
      <c r="K449" s="16"/>
      <c r="L449" s="1"/>
      <c r="M449" s="1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1"/>
      <c r="K450" s="16"/>
      <c r="L450" s="1"/>
      <c r="M450" s="1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1"/>
      <c r="K451" s="16"/>
      <c r="L451" s="1"/>
      <c r="M451" s="1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1"/>
      <c r="K452" s="16"/>
      <c r="L452" s="1"/>
      <c r="M452" s="1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1"/>
      <c r="K453" s="16"/>
      <c r="L453" s="1"/>
      <c r="M453" s="1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1"/>
      <c r="K454" s="16"/>
      <c r="L454" s="1"/>
      <c r="M454" s="1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1"/>
      <c r="K455" s="16"/>
      <c r="L455" s="1"/>
      <c r="M455" s="1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1"/>
      <c r="K456" s="16"/>
      <c r="L456" s="1"/>
      <c r="M456" s="1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1"/>
      <c r="K457" s="16"/>
      <c r="L457" s="1"/>
      <c r="M457" s="1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1"/>
      <c r="K458" s="16"/>
      <c r="L458" s="1"/>
      <c r="M458" s="1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1"/>
      <c r="K459" s="16"/>
      <c r="L459" s="1"/>
      <c r="M459" s="1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1"/>
      <c r="K460" s="16"/>
      <c r="L460" s="1"/>
      <c r="M460" s="1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1"/>
      <c r="K461" s="16"/>
      <c r="L461" s="1"/>
      <c r="M461" s="1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1"/>
      <c r="K462" s="16"/>
      <c r="L462" s="1"/>
      <c r="M462" s="1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1"/>
      <c r="K463" s="16"/>
      <c r="L463" s="1"/>
      <c r="M463" s="1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1"/>
      <c r="K464" s="16"/>
      <c r="L464" s="1"/>
      <c r="M464" s="1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1"/>
      <c r="K465" s="16"/>
      <c r="L465" s="1"/>
      <c r="M465" s="1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1"/>
      <c r="K466" s="16"/>
      <c r="L466" s="1"/>
      <c r="M466" s="1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1"/>
      <c r="K467" s="16"/>
      <c r="L467" s="1"/>
      <c r="M467" s="1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1"/>
      <c r="K468" s="16"/>
      <c r="L468" s="1"/>
      <c r="M468" s="1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1"/>
      <c r="K469" s="16"/>
      <c r="L469" s="1"/>
      <c r="M469" s="1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1"/>
      <c r="K470" s="16"/>
      <c r="L470" s="1"/>
      <c r="M470" s="1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1"/>
      <c r="K471" s="16"/>
      <c r="L471" s="1"/>
      <c r="M471" s="1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1"/>
      <c r="K472" s="16"/>
      <c r="L472" s="1"/>
      <c r="M472" s="1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1"/>
      <c r="K473" s="16"/>
      <c r="L473" s="1"/>
      <c r="M473" s="1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1"/>
      <c r="K474" s="16"/>
      <c r="L474" s="1"/>
      <c r="M474" s="1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1"/>
      <c r="K475" s="16"/>
      <c r="L475" s="1"/>
      <c r="M475" s="1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1"/>
      <c r="K476" s="16"/>
      <c r="L476" s="1"/>
      <c r="M476" s="1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1"/>
      <c r="K477" s="16"/>
      <c r="L477" s="1"/>
      <c r="M477" s="1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1"/>
      <c r="K478" s="16"/>
      <c r="L478" s="1"/>
      <c r="M478" s="1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1"/>
      <c r="K479" s="16"/>
      <c r="L479" s="1"/>
      <c r="M479" s="1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1"/>
      <c r="K480" s="16"/>
      <c r="L480" s="1"/>
      <c r="M480" s="1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1"/>
      <c r="K481" s="16"/>
      <c r="L481" s="1"/>
      <c r="M481" s="1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1"/>
      <c r="K482" s="16"/>
      <c r="L482" s="1"/>
      <c r="M482" s="1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1"/>
      <c r="K483" s="16"/>
      <c r="L483" s="1"/>
      <c r="M483" s="1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1"/>
      <c r="K484" s="16"/>
      <c r="L484" s="1"/>
      <c r="M484" s="1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1"/>
      <c r="K485" s="16"/>
      <c r="L485" s="1"/>
      <c r="M485" s="1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1"/>
      <c r="K486" s="16"/>
      <c r="L486" s="1"/>
      <c r="M486" s="1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1"/>
      <c r="K487" s="16"/>
      <c r="L487" s="1"/>
      <c r="M487" s="1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1"/>
      <c r="K488" s="16"/>
      <c r="L488" s="1"/>
      <c r="M488" s="1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1"/>
      <c r="K489" s="16"/>
      <c r="L489" s="1"/>
      <c r="M489" s="1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1"/>
      <c r="K490" s="16"/>
      <c r="L490" s="1"/>
      <c r="M490" s="1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1"/>
      <c r="K491" s="16"/>
      <c r="L491" s="1"/>
      <c r="M491" s="1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1"/>
      <c r="K492" s="16"/>
      <c r="L492" s="1"/>
      <c r="M492" s="1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1"/>
      <c r="K493" s="16"/>
      <c r="L493" s="1"/>
      <c r="M493" s="1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1"/>
      <c r="K494" s="16"/>
      <c r="L494" s="1"/>
      <c r="M494" s="1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1"/>
      <c r="K495" s="16"/>
      <c r="L495" s="1"/>
      <c r="M495" s="1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1"/>
      <c r="K496" s="16"/>
      <c r="L496" s="1"/>
      <c r="M496" s="1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1"/>
      <c r="K497" s="16"/>
      <c r="L497" s="1"/>
      <c r="M497" s="1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1"/>
      <c r="K498" s="16"/>
      <c r="L498" s="1"/>
      <c r="M498" s="1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1"/>
      <c r="K499" s="16"/>
      <c r="L499" s="1"/>
      <c r="M499" s="1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1"/>
      <c r="K500" s="16"/>
      <c r="L500" s="1"/>
      <c r="M500" s="1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1"/>
      <c r="K501" s="16"/>
      <c r="L501" s="1"/>
      <c r="M501" s="1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1"/>
      <c r="K502" s="16"/>
      <c r="L502" s="1"/>
      <c r="M502" s="1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1"/>
      <c r="K503" s="16"/>
      <c r="L503" s="1"/>
      <c r="M503" s="1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1"/>
      <c r="K504" s="16"/>
      <c r="L504" s="1"/>
      <c r="M504" s="1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1"/>
      <c r="K505" s="16"/>
      <c r="L505" s="1"/>
      <c r="M505" s="1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1"/>
      <c r="K506" s="16"/>
      <c r="L506" s="1"/>
      <c r="M506" s="1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1"/>
      <c r="K507" s="16"/>
      <c r="L507" s="1"/>
      <c r="M507" s="1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1"/>
      <c r="K508" s="16"/>
      <c r="L508" s="1"/>
      <c r="M508" s="1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1"/>
      <c r="K509" s="16"/>
      <c r="L509" s="1"/>
      <c r="M509" s="1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1"/>
      <c r="K510" s="16"/>
      <c r="L510" s="1"/>
      <c r="M510" s="1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1"/>
      <c r="K511" s="16"/>
      <c r="L511" s="1"/>
      <c r="M511" s="1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1"/>
      <c r="K512" s="16"/>
      <c r="L512" s="1"/>
      <c r="M512" s="1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1"/>
      <c r="K513" s="16"/>
      <c r="L513" s="1"/>
      <c r="M513" s="1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1"/>
      <c r="K514" s="16"/>
      <c r="L514" s="1"/>
      <c r="M514" s="1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1"/>
      <c r="K515" s="16"/>
      <c r="L515" s="1"/>
      <c r="M515" s="1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1"/>
      <c r="K516" s="16"/>
      <c r="L516" s="1"/>
      <c r="M516" s="1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1"/>
      <c r="K517" s="16"/>
      <c r="L517" s="1"/>
      <c r="M517" s="1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1"/>
      <c r="K518" s="16"/>
      <c r="L518" s="1"/>
      <c r="M518" s="1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1"/>
      <c r="K519" s="16"/>
      <c r="L519" s="1"/>
      <c r="M519" s="1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1"/>
      <c r="K520" s="16"/>
      <c r="L520" s="1"/>
      <c r="M520" s="1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1"/>
      <c r="K521" s="16"/>
      <c r="L521" s="1"/>
      <c r="M521" s="1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1"/>
      <c r="K522" s="16"/>
      <c r="L522" s="1"/>
      <c r="M522" s="1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1"/>
      <c r="K523" s="16"/>
      <c r="L523" s="1"/>
      <c r="M523" s="1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1"/>
      <c r="K524" s="16"/>
      <c r="L524" s="1"/>
      <c r="M524" s="1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1"/>
      <c r="K525" s="16"/>
      <c r="L525" s="1"/>
      <c r="M525" s="1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1"/>
      <c r="K526" s="16"/>
      <c r="L526" s="1"/>
      <c r="M526" s="1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1"/>
      <c r="K527" s="16"/>
      <c r="L527" s="1"/>
      <c r="M527" s="1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1"/>
      <c r="K528" s="16"/>
      <c r="L528" s="1"/>
      <c r="M528" s="1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1"/>
      <c r="K529" s="16"/>
      <c r="L529" s="1"/>
      <c r="M529" s="1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1"/>
      <c r="K530" s="16"/>
      <c r="L530" s="1"/>
      <c r="M530" s="1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1"/>
      <c r="K531" s="16"/>
      <c r="L531" s="1"/>
      <c r="M531" s="1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1"/>
      <c r="K532" s="16"/>
      <c r="L532" s="1"/>
      <c r="M532" s="1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1"/>
      <c r="K533" s="16"/>
      <c r="L533" s="1"/>
      <c r="M533" s="1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1"/>
      <c r="K534" s="16"/>
      <c r="L534" s="1"/>
      <c r="M534" s="1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1"/>
      <c r="K535" s="16"/>
      <c r="L535" s="1"/>
      <c r="M535" s="1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1"/>
      <c r="K536" s="16"/>
      <c r="L536" s="1"/>
      <c r="M536" s="1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1"/>
      <c r="K537" s="16"/>
      <c r="L537" s="1"/>
      <c r="M537" s="1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1"/>
      <c r="K538" s="16"/>
      <c r="L538" s="1"/>
      <c r="M538" s="1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1"/>
      <c r="K539" s="16"/>
      <c r="L539" s="1"/>
      <c r="M539" s="1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1"/>
      <c r="K540" s="16"/>
      <c r="L540" s="1"/>
      <c r="M540" s="1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1"/>
      <c r="K541" s="16"/>
      <c r="L541" s="1"/>
      <c r="M541" s="1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1"/>
      <c r="K542" s="16"/>
      <c r="L542" s="1"/>
      <c r="M542" s="1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1"/>
      <c r="K543" s="16"/>
      <c r="L543" s="1"/>
      <c r="M543" s="1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1"/>
      <c r="K544" s="16"/>
      <c r="L544" s="1"/>
      <c r="M544" s="1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1"/>
      <c r="K545" s="16"/>
      <c r="L545" s="1"/>
      <c r="M545" s="1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1"/>
      <c r="K546" s="16"/>
      <c r="L546" s="1"/>
      <c r="M546" s="1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1"/>
      <c r="K547" s="16"/>
      <c r="L547" s="1"/>
      <c r="M547" s="1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1"/>
      <c r="K548" s="16"/>
      <c r="L548" s="1"/>
      <c r="M548" s="1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1"/>
      <c r="K549" s="16"/>
      <c r="L549" s="1"/>
      <c r="M549" s="1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1"/>
      <c r="K550" s="16"/>
      <c r="L550" s="1"/>
      <c r="M550" s="1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1"/>
      <c r="K551" s="16"/>
      <c r="L551" s="1"/>
      <c r="M551" s="1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1"/>
      <c r="K552" s="16"/>
      <c r="L552" s="1"/>
      <c r="M552" s="1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1"/>
      <c r="K553" s="16"/>
      <c r="L553" s="1"/>
      <c r="M553" s="1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1"/>
      <c r="K554" s="16"/>
      <c r="L554" s="1"/>
      <c r="M554" s="1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1"/>
      <c r="K555" s="16"/>
      <c r="L555" s="1"/>
      <c r="M555" s="1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1"/>
      <c r="K556" s="16"/>
      <c r="L556" s="1"/>
      <c r="M556" s="1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1"/>
      <c r="K557" s="16"/>
      <c r="L557" s="1"/>
      <c r="M557" s="1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1"/>
      <c r="K558" s="16"/>
      <c r="L558" s="1"/>
      <c r="M558" s="1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1"/>
      <c r="K559" s="16"/>
      <c r="L559" s="1"/>
      <c r="M559" s="1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1"/>
      <c r="K560" s="16"/>
      <c r="L560" s="1"/>
      <c r="M560" s="1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1"/>
      <c r="K561" s="16"/>
      <c r="L561" s="1"/>
      <c r="M561" s="1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1"/>
      <c r="K562" s="16"/>
      <c r="L562" s="1"/>
      <c r="M562" s="1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1"/>
      <c r="K563" s="16"/>
      <c r="L563" s="1"/>
      <c r="M563" s="1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1"/>
      <c r="K564" s="16"/>
      <c r="L564" s="1"/>
      <c r="M564" s="1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1"/>
      <c r="K565" s="16"/>
      <c r="L565" s="1"/>
      <c r="M565" s="1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1"/>
      <c r="K566" s="16"/>
      <c r="L566" s="1"/>
      <c r="M566" s="1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1"/>
      <c r="K567" s="16"/>
      <c r="L567" s="1"/>
      <c r="M567" s="1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1"/>
      <c r="K568" s="16"/>
      <c r="L568" s="1"/>
      <c r="M568" s="1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1"/>
      <c r="K569" s="16"/>
      <c r="L569" s="1"/>
      <c r="M569" s="1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1"/>
      <c r="K570" s="16"/>
      <c r="L570" s="1"/>
      <c r="M570" s="1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1"/>
      <c r="K571" s="16"/>
      <c r="L571" s="1"/>
      <c r="M571" s="1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1"/>
      <c r="K572" s="16"/>
      <c r="L572" s="1"/>
      <c r="M572" s="1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1"/>
      <c r="K573" s="16"/>
      <c r="L573" s="1"/>
      <c r="M573" s="1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1"/>
      <c r="K574" s="16"/>
      <c r="L574" s="1"/>
      <c r="M574" s="1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1"/>
      <c r="K575" s="16"/>
      <c r="L575" s="1"/>
      <c r="M575" s="1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1"/>
      <c r="K576" s="16"/>
      <c r="L576" s="1"/>
      <c r="M576" s="1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1"/>
      <c r="K577" s="16"/>
      <c r="L577" s="1"/>
      <c r="M577" s="1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1"/>
      <c r="K578" s="16"/>
      <c r="L578" s="1"/>
      <c r="M578" s="1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1"/>
      <c r="K579" s="16"/>
      <c r="L579" s="1"/>
      <c r="M579" s="1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1"/>
      <c r="K580" s="16"/>
      <c r="L580" s="1"/>
      <c r="M580" s="1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1"/>
      <c r="K581" s="16"/>
      <c r="L581" s="1"/>
      <c r="M581" s="1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1"/>
      <c r="K582" s="16"/>
      <c r="L582" s="1"/>
      <c r="M582" s="1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1"/>
      <c r="K583" s="16"/>
      <c r="L583" s="1"/>
      <c r="M583" s="1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1"/>
      <c r="K584" s="16"/>
      <c r="L584" s="1"/>
      <c r="M584" s="1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1"/>
      <c r="K585" s="16"/>
      <c r="L585" s="1"/>
      <c r="M585" s="1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1"/>
      <c r="K586" s="16"/>
      <c r="L586" s="1"/>
      <c r="M586" s="1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1"/>
      <c r="K587" s="16"/>
      <c r="L587" s="1"/>
      <c r="M587" s="1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1"/>
      <c r="K588" s="16"/>
      <c r="L588" s="1"/>
      <c r="M588" s="1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1"/>
      <c r="K589" s="16"/>
      <c r="L589" s="1"/>
      <c r="M589" s="1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1"/>
      <c r="K590" s="16"/>
      <c r="L590" s="1"/>
      <c r="M590" s="1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1"/>
      <c r="K591" s="16"/>
      <c r="L591" s="1"/>
      <c r="M591" s="1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1"/>
      <c r="K592" s="16"/>
      <c r="L592" s="1"/>
      <c r="M592" s="1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1"/>
      <c r="K593" s="16"/>
      <c r="L593" s="1"/>
      <c r="M593" s="1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1"/>
      <c r="K594" s="16"/>
      <c r="L594" s="1"/>
      <c r="M594" s="1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1"/>
      <c r="K595" s="16"/>
      <c r="L595" s="1"/>
      <c r="M595" s="1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1"/>
      <c r="K596" s="16"/>
      <c r="L596" s="1"/>
      <c r="M596" s="1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1"/>
      <c r="K597" s="16"/>
      <c r="L597" s="1"/>
      <c r="M597" s="1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1"/>
      <c r="K598" s="16"/>
      <c r="L598" s="1"/>
      <c r="M598" s="1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1"/>
      <c r="K599" s="16"/>
      <c r="L599" s="1"/>
      <c r="M599" s="1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1"/>
      <c r="K600" s="16"/>
      <c r="L600" s="1"/>
      <c r="M600" s="1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1"/>
      <c r="K601" s="16"/>
      <c r="L601" s="1"/>
      <c r="M601" s="1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1"/>
      <c r="K602" s="16"/>
      <c r="L602" s="1"/>
      <c r="M602" s="1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1"/>
      <c r="K603" s="16"/>
      <c r="L603" s="1"/>
      <c r="M603" s="1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1"/>
      <c r="K604" s="16"/>
      <c r="L604" s="1"/>
      <c r="M604" s="1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1"/>
      <c r="K605" s="16"/>
      <c r="L605" s="1"/>
      <c r="M605" s="1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1"/>
      <c r="K606" s="16"/>
      <c r="L606" s="1"/>
      <c r="M606" s="1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1"/>
      <c r="K607" s="16"/>
      <c r="L607" s="1"/>
      <c r="M607" s="1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1"/>
      <c r="K608" s="16"/>
      <c r="L608" s="1"/>
      <c r="M608" s="1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1"/>
      <c r="K609" s="16"/>
      <c r="L609" s="1"/>
      <c r="M609" s="1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1"/>
      <c r="K610" s="16"/>
      <c r="L610" s="1"/>
      <c r="M610" s="1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1"/>
      <c r="K611" s="16"/>
      <c r="L611" s="1"/>
      <c r="M611" s="1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1"/>
      <c r="K612" s="16"/>
      <c r="L612" s="1"/>
      <c r="M612" s="1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1"/>
      <c r="K613" s="16"/>
      <c r="L613" s="1"/>
      <c r="M613" s="1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1"/>
      <c r="K614" s="16"/>
      <c r="L614" s="1"/>
      <c r="M614" s="1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1"/>
      <c r="K615" s="16"/>
      <c r="L615" s="1"/>
      <c r="M615" s="1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1"/>
      <c r="K616" s="16"/>
      <c r="L616" s="1"/>
      <c r="M616" s="1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1"/>
      <c r="K617" s="16"/>
      <c r="L617" s="1"/>
      <c r="M617" s="1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1"/>
      <c r="K618" s="16"/>
      <c r="L618" s="1"/>
      <c r="M618" s="1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1"/>
      <c r="K619" s="16"/>
      <c r="L619" s="1"/>
      <c r="M619" s="1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1"/>
      <c r="K620" s="16"/>
      <c r="L620" s="1"/>
      <c r="M620" s="1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1"/>
      <c r="K621" s="16"/>
      <c r="L621" s="1"/>
      <c r="M621" s="1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1"/>
      <c r="K622" s="16"/>
      <c r="L622" s="1"/>
      <c r="M622" s="1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1"/>
      <c r="K623" s="16"/>
      <c r="L623" s="1"/>
      <c r="M623" s="1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1"/>
      <c r="K624" s="16"/>
      <c r="L624" s="1"/>
      <c r="M624" s="1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1"/>
      <c r="K625" s="16"/>
      <c r="L625" s="1"/>
      <c r="M625" s="1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1"/>
      <c r="K626" s="16"/>
      <c r="L626" s="1"/>
      <c r="M626" s="1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1"/>
      <c r="K627" s="16"/>
      <c r="L627" s="1"/>
      <c r="M627" s="1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1"/>
      <c r="K628" s="16"/>
      <c r="L628" s="1"/>
      <c r="M628" s="1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1"/>
      <c r="K629" s="16"/>
      <c r="L629" s="1"/>
      <c r="M629" s="1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1"/>
      <c r="K630" s="16"/>
      <c r="L630" s="1"/>
      <c r="M630" s="1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1"/>
      <c r="K631" s="16"/>
      <c r="L631" s="1"/>
      <c r="M631" s="1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1"/>
      <c r="K632" s="16"/>
      <c r="L632" s="1"/>
      <c r="M632" s="1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1"/>
      <c r="K633" s="16"/>
      <c r="L633" s="1"/>
      <c r="M633" s="1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1"/>
      <c r="K634" s="16"/>
      <c r="L634" s="1"/>
      <c r="M634" s="1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1"/>
      <c r="K635" s="16"/>
      <c r="L635" s="1"/>
      <c r="M635" s="1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1"/>
      <c r="K636" s="16"/>
      <c r="L636" s="1"/>
      <c r="M636" s="1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1"/>
      <c r="K637" s="16"/>
      <c r="L637" s="1"/>
      <c r="M637" s="1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1"/>
      <c r="K638" s="16"/>
      <c r="L638" s="1"/>
      <c r="M638" s="1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1"/>
      <c r="K639" s="16"/>
      <c r="L639" s="1"/>
      <c r="M639" s="1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1"/>
      <c r="K640" s="16"/>
      <c r="L640" s="1"/>
      <c r="M640" s="1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1"/>
      <c r="K641" s="16"/>
      <c r="L641" s="1"/>
      <c r="M641" s="1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1"/>
      <c r="K642" s="16"/>
      <c r="L642" s="1"/>
      <c r="M642" s="1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1"/>
      <c r="K643" s="16"/>
      <c r="L643" s="1"/>
      <c r="M643" s="1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1"/>
      <c r="K644" s="16"/>
      <c r="L644" s="1"/>
      <c r="M644" s="1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1"/>
      <c r="K645" s="16"/>
      <c r="L645" s="1"/>
      <c r="M645" s="1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1"/>
      <c r="K646" s="16"/>
      <c r="L646" s="1"/>
      <c r="M646" s="1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1"/>
      <c r="K647" s="16"/>
      <c r="L647" s="1"/>
      <c r="M647" s="1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1"/>
      <c r="K648" s="16"/>
      <c r="L648" s="1"/>
      <c r="M648" s="1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1"/>
      <c r="K649" s="16"/>
      <c r="L649" s="1"/>
      <c r="M649" s="1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1"/>
      <c r="K650" s="16"/>
      <c r="L650" s="1"/>
      <c r="M650" s="1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1"/>
      <c r="K651" s="16"/>
      <c r="L651" s="1"/>
      <c r="M651" s="1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1"/>
      <c r="K652" s="16"/>
      <c r="L652" s="1"/>
      <c r="M652" s="1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1"/>
      <c r="K653" s="16"/>
      <c r="L653" s="1"/>
      <c r="M653" s="1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1"/>
      <c r="K654" s="16"/>
      <c r="L654" s="1"/>
      <c r="M654" s="1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1"/>
      <c r="K655" s="16"/>
      <c r="L655" s="1"/>
      <c r="M655" s="1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1"/>
      <c r="K656" s="16"/>
      <c r="L656" s="1"/>
      <c r="M656" s="1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1"/>
      <c r="K657" s="16"/>
      <c r="L657" s="1"/>
      <c r="M657" s="1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1"/>
      <c r="K658" s="16"/>
      <c r="L658" s="1"/>
      <c r="M658" s="1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1"/>
      <c r="K659" s="16"/>
      <c r="L659" s="1"/>
      <c r="M659" s="1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1"/>
      <c r="K660" s="16"/>
      <c r="L660" s="1"/>
      <c r="M660" s="1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1"/>
      <c r="K661" s="16"/>
      <c r="L661" s="1"/>
      <c r="M661" s="1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1"/>
      <c r="K662" s="16"/>
      <c r="L662" s="1"/>
      <c r="M662" s="1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1"/>
      <c r="K663" s="16"/>
      <c r="L663" s="1"/>
      <c r="M663" s="1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1"/>
      <c r="K664" s="16"/>
      <c r="L664" s="1"/>
      <c r="M664" s="1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1"/>
      <c r="K665" s="16"/>
      <c r="L665" s="1"/>
      <c r="M665" s="1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1"/>
      <c r="K666" s="16"/>
      <c r="L666" s="1"/>
      <c r="M666" s="1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1"/>
      <c r="K667" s="16"/>
      <c r="L667" s="1"/>
      <c r="M667" s="1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1"/>
      <c r="K668" s="16"/>
      <c r="L668" s="1"/>
      <c r="M668" s="1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1"/>
      <c r="K669" s="16"/>
      <c r="L669" s="1"/>
      <c r="M669" s="1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1"/>
      <c r="K670" s="16"/>
      <c r="L670" s="1"/>
      <c r="M670" s="1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1"/>
      <c r="K671" s="16"/>
      <c r="L671" s="1"/>
      <c r="M671" s="1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1"/>
      <c r="K672" s="16"/>
      <c r="L672" s="1"/>
      <c r="M672" s="1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1"/>
      <c r="K673" s="16"/>
      <c r="L673" s="1"/>
      <c r="M673" s="1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1"/>
      <c r="K674" s="16"/>
      <c r="L674" s="1"/>
      <c r="M674" s="1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1"/>
      <c r="K675" s="16"/>
      <c r="L675" s="1"/>
      <c r="M675" s="1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1"/>
      <c r="K676" s="16"/>
      <c r="L676" s="1"/>
      <c r="M676" s="1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1"/>
      <c r="K677" s="16"/>
      <c r="L677" s="1"/>
      <c r="M677" s="1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1"/>
      <c r="K678" s="16"/>
      <c r="L678" s="1"/>
      <c r="M678" s="1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1"/>
      <c r="K679" s="16"/>
      <c r="L679" s="1"/>
      <c r="M679" s="1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1"/>
      <c r="K680" s="16"/>
      <c r="L680" s="1"/>
      <c r="M680" s="1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1"/>
      <c r="K681" s="16"/>
      <c r="L681" s="1"/>
      <c r="M681" s="1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1"/>
      <c r="K682" s="16"/>
      <c r="L682" s="1"/>
      <c r="M682" s="1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1"/>
      <c r="K683" s="16"/>
      <c r="L683" s="1"/>
      <c r="M683" s="1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1"/>
      <c r="K684" s="16"/>
      <c r="L684" s="1"/>
      <c r="M684" s="1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1"/>
      <c r="K685" s="16"/>
      <c r="L685" s="1"/>
      <c r="M685" s="1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1"/>
      <c r="K686" s="16"/>
      <c r="L686" s="1"/>
      <c r="M686" s="1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1"/>
      <c r="K687" s="16"/>
      <c r="L687" s="1"/>
      <c r="M687" s="1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1"/>
      <c r="K688" s="16"/>
      <c r="L688" s="1"/>
      <c r="M688" s="1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1"/>
      <c r="K689" s="16"/>
      <c r="L689" s="1"/>
      <c r="M689" s="1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1"/>
      <c r="K690" s="16"/>
      <c r="L690" s="1"/>
      <c r="M690" s="1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1"/>
      <c r="K691" s="16"/>
      <c r="L691" s="1"/>
      <c r="M691" s="1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1"/>
      <c r="K692" s="16"/>
      <c r="L692" s="1"/>
      <c r="M692" s="1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1"/>
      <c r="K693" s="16"/>
      <c r="L693" s="1"/>
      <c r="M693" s="1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1"/>
      <c r="K694" s="16"/>
      <c r="L694" s="1"/>
      <c r="M694" s="1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1"/>
      <c r="K695" s="16"/>
      <c r="L695" s="1"/>
      <c r="M695" s="1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1"/>
      <c r="K696" s="16"/>
      <c r="L696" s="1"/>
      <c r="M696" s="1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1"/>
      <c r="K697" s="16"/>
      <c r="L697" s="1"/>
      <c r="M697" s="1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1"/>
      <c r="K698" s="16"/>
      <c r="L698" s="1"/>
      <c r="M698" s="1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1"/>
      <c r="K699" s="16"/>
      <c r="L699" s="1"/>
      <c r="M699" s="1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1"/>
      <c r="K700" s="16"/>
      <c r="L700" s="1"/>
      <c r="M700" s="1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1"/>
      <c r="K701" s="16"/>
      <c r="L701" s="1"/>
      <c r="M701" s="1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1"/>
      <c r="K702" s="16"/>
      <c r="L702" s="1"/>
      <c r="M702" s="1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1"/>
      <c r="K703" s="16"/>
      <c r="L703" s="1"/>
      <c r="M703" s="1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1"/>
      <c r="K704" s="16"/>
      <c r="L704" s="1"/>
      <c r="M704" s="1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1"/>
      <c r="K705" s="16"/>
      <c r="L705" s="1"/>
      <c r="M705" s="1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1"/>
      <c r="K706" s="16"/>
      <c r="L706" s="1"/>
      <c r="M706" s="1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1"/>
      <c r="K707" s="16"/>
      <c r="L707" s="1"/>
      <c r="M707" s="1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1"/>
      <c r="K708" s="16"/>
      <c r="L708" s="1"/>
      <c r="M708" s="1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1"/>
      <c r="K709" s="16"/>
      <c r="L709" s="1"/>
      <c r="M709" s="1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1"/>
      <c r="K710" s="16"/>
      <c r="L710" s="1"/>
      <c r="M710" s="1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1"/>
      <c r="K711" s="16"/>
      <c r="L711" s="1"/>
      <c r="M711" s="1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1"/>
      <c r="K712" s="16"/>
      <c r="L712" s="1"/>
      <c r="M712" s="1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1"/>
      <c r="K713" s="16"/>
      <c r="L713" s="1"/>
      <c r="M713" s="1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1"/>
      <c r="K714" s="16"/>
      <c r="L714" s="1"/>
      <c r="M714" s="1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1"/>
      <c r="K715" s="16"/>
      <c r="L715" s="1"/>
      <c r="M715" s="1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1"/>
      <c r="K716" s="16"/>
      <c r="L716" s="1"/>
      <c r="M716" s="1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1"/>
      <c r="K717" s="16"/>
      <c r="L717" s="1"/>
      <c r="M717" s="1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1"/>
      <c r="K718" s="16"/>
      <c r="L718" s="1"/>
      <c r="M718" s="1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1"/>
      <c r="K719" s="16"/>
      <c r="L719" s="1"/>
      <c r="M719" s="1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1"/>
      <c r="K720" s="16"/>
      <c r="L720" s="1"/>
      <c r="M720" s="1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1"/>
      <c r="K721" s="16"/>
      <c r="L721" s="1"/>
      <c r="M721" s="1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1"/>
      <c r="K722" s="16"/>
      <c r="L722" s="1"/>
      <c r="M722" s="1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1"/>
      <c r="K723" s="16"/>
      <c r="L723" s="1"/>
      <c r="M723" s="1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1"/>
      <c r="K724" s="16"/>
      <c r="L724" s="1"/>
      <c r="M724" s="1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1"/>
      <c r="K725" s="16"/>
      <c r="L725" s="1"/>
      <c r="M725" s="1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1"/>
      <c r="K726" s="16"/>
      <c r="L726" s="1"/>
      <c r="M726" s="1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1"/>
      <c r="K727" s="16"/>
      <c r="L727" s="1"/>
      <c r="M727" s="1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1"/>
      <c r="K728" s="16"/>
      <c r="L728" s="1"/>
      <c r="M728" s="1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1"/>
      <c r="K729" s="16"/>
      <c r="L729" s="1"/>
      <c r="M729" s="1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1"/>
      <c r="K730" s="16"/>
      <c r="L730" s="1"/>
      <c r="M730" s="1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1"/>
      <c r="K731" s="16"/>
      <c r="L731" s="1"/>
      <c r="M731" s="1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1"/>
      <c r="K732" s="16"/>
      <c r="L732" s="1"/>
      <c r="M732" s="1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1"/>
      <c r="K733" s="16"/>
      <c r="L733" s="1"/>
      <c r="M733" s="1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1"/>
      <c r="K734" s="16"/>
      <c r="L734" s="1"/>
      <c r="M734" s="1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1"/>
      <c r="K735" s="16"/>
      <c r="L735" s="1"/>
      <c r="M735" s="1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1"/>
      <c r="K736" s="16"/>
      <c r="L736" s="1"/>
      <c r="M736" s="1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1"/>
      <c r="K737" s="16"/>
      <c r="L737" s="1"/>
      <c r="M737" s="1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1"/>
      <c r="K738" s="16"/>
      <c r="L738" s="1"/>
      <c r="M738" s="1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1"/>
      <c r="K739" s="16"/>
      <c r="L739" s="1"/>
      <c r="M739" s="1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1"/>
      <c r="K740" s="16"/>
      <c r="L740" s="1"/>
      <c r="M740" s="1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1"/>
      <c r="K741" s="16"/>
      <c r="L741" s="1"/>
      <c r="M741" s="1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1"/>
      <c r="K742" s="16"/>
      <c r="L742" s="1"/>
      <c r="M742" s="1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1"/>
      <c r="K743" s="16"/>
      <c r="L743" s="1"/>
      <c r="M743" s="1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1"/>
      <c r="K744" s="16"/>
      <c r="L744" s="1"/>
      <c r="M744" s="1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1"/>
      <c r="K745" s="16"/>
      <c r="L745" s="1"/>
      <c r="M745" s="1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1"/>
      <c r="K746" s="16"/>
      <c r="L746" s="1"/>
      <c r="M746" s="1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1"/>
      <c r="K747" s="16"/>
      <c r="L747" s="1"/>
      <c r="M747" s="1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1"/>
      <c r="K748" s="16"/>
      <c r="L748" s="1"/>
      <c r="M748" s="1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1"/>
      <c r="K749" s="16"/>
      <c r="L749" s="1"/>
      <c r="M749" s="1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1"/>
      <c r="K750" s="16"/>
      <c r="L750" s="1"/>
      <c r="M750" s="1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1"/>
      <c r="K751" s="16"/>
      <c r="L751" s="1"/>
      <c r="M751" s="1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1"/>
      <c r="K752" s="16"/>
      <c r="L752" s="1"/>
      <c r="M752" s="1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1"/>
      <c r="K753" s="16"/>
      <c r="L753" s="1"/>
      <c r="M753" s="1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1"/>
      <c r="K754" s="16"/>
      <c r="L754" s="1"/>
      <c r="M754" s="1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1"/>
      <c r="K755" s="16"/>
      <c r="L755" s="1"/>
      <c r="M755" s="1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1"/>
      <c r="K756" s="16"/>
      <c r="L756" s="1"/>
      <c r="M756" s="1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1"/>
      <c r="K757" s="16"/>
      <c r="L757" s="1"/>
      <c r="M757" s="1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1"/>
      <c r="K758" s="16"/>
      <c r="L758" s="1"/>
      <c r="M758" s="1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1"/>
      <c r="K759" s="16"/>
      <c r="L759" s="1"/>
      <c r="M759" s="1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1"/>
      <c r="K760" s="16"/>
      <c r="L760" s="1"/>
      <c r="M760" s="1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1"/>
      <c r="K761" s="16"/>
      <c r="L761" s="1"/>
      <c r="M761" s="1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1"/>
      <c r="K762" s="16"/>
      <c r="L762" s="1"/>
      <c r="M762" s="1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1"/>
      <c r="K763" s="16"/>
      <c r="L763" s="1"/>
      <c r="M763" s="1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1"/>
      <c r="K764" s="16"/>
      <c r="L764" s="1"/>
      <c r="M764" s="1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1"/>
      <c r="K765" s="16"/>
      <c r="L765" s="1"/>
      <c r="M765" s="1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1"/>
      <c r="K766" s="16"/>
      <c r="L766" s="1"/>
      <c r="M766" s="1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1"/>
      <c r="K767" s="16"/>
      <c r="L767" s="1"/>
      <c r="M767" s="1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1"/>
      <c r="K768" s="16"/>
      <c r="L768" s="1"/>
      <c r="M768" s="1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1"/>
      <c r="K769" s="16"/>
      <c r="L769" s="1"/>
      <c r="M769" s="1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1"/>
      <c r="K770" s="16"/>
      <c r="L770" s="1"/>
      <c r="M770" s="1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1"/>
      <c r="K771" s="16"/>
      <c r="L771" s="1"/>
      <c r="M771" s="1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1"/>
      <c r="K772" s="16"/>
      <c r="L772" s="1"/>
      <c r="M772" s="1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1"/>
      <c r="K773" s="16"/>
      <c r="L773" s="1"/>
      <c r="M773" s="1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1"/>
      <c r="K774" s="16"/>
      <c r="L774" s="1"/>
      <c r="M774" s="1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1"/>
      <c r="K775" s="16"/>
      <c r="L775" s="1"/>
      <c r="M775" s="1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1"/>
      <c r="K776" s="16"/>
      <c r="L776" s="1"/>
      <c r="M776" s="1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1"/>
      <c r="K777" s="16"/>
      <c r="L777" s="1"/>
      <c r="M777" s="1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1"/>
      <c r="K778" s="16"/>
      <c r="L778" s="1"/>
      <c r="M778" s="1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1"/>
      <c r="K779" s="16"/>
      <c r="L779" s="1"/>
      <c r="M779" s="1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1"/>
      <c r="K780" s="16"/>
      <c r="L780" s="1"/>
      <c r="M780" s="1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1"/>
      <c r="K781" s="16"/>
      <c r="L781" s="1"/>
      <c r="M781" s="1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1"/>
      <c r="K782" s="16"/>
      <c r="L782" s="1"/>
      <c r="M782" s="1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1"/>
      <c r="K783" s="16"/>
      <c r="L783" s="1"/>
      <c r="M783" s="1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1"/>
      <c r="K784" s="16"/>
      <c r="L784" s="1"/>
      <c r="M784" s="1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1"/>
      <c r="K785" s="16"/>
      <c r="L785" s="1"/>
      <c r="M785" s="1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1"/>
      <c r="K786" s="16"/>
      <c r="L786" s="1"/>
      <c r="M786" s="1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1"/>
      <c r="K787" s="16"/>
      <c r="L787" s="1"/>
      <c r="M787" s="1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1"/>
      <c r="K788" s="16"/>
      <c r="L788" s="1"/>
      <c r="M788" s="1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1"/>
      <c r="K789" s="16"/>
      <c r="L789" s="1"/>
      <c r="M789" s="1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1"/>
      <c r="K790" s="16"/>
      <c r="L790" s="1"/>
      <c r="M790" s="1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1"/>
      <c r="K791" s="16"/>
      <c r="L791" s="1"/>
      <c r="M791" s="1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1"/>
      <c r="K792" s="16"/>
      <c r="L792" s="1"/>
      <c r="M792" s="1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1"/>
      <c r="K793" s="16"/>
      <c r="L793" s="1"/>
      <c r="M793" s="1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1"/>
      <c r="K794" s="16"/>
      <c r="L794" s="1"/>
      <c r="M794" s="1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1"/>
      <c r="K795" s="16"/>
      <c r="L795" s="1"/>
      <c r="M795" s="1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1"/>
      <c r="K796" s="16"/>
      <c r="L796" s="1"/>
      <c r="M796" s="1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1"/>
      <c r="K797" s="16"/>
      <c r="L797" s="1"/>
      <c r="M797" s="1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1"/>
      <c r="K798" s="16"/>
      <c r="L798" s="1"/>
      <c r="M798" s="1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1"/>
      <c r="K799" s="16"/>
      <c r="L799" s="1"/>
      <c r="M799" s="1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1"/>
      <c r="K800" s="16"/>
      <c r="L800" s="1"/>
      <c r="M800" s="1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1"/>
      <c r="K801" s="16"/>
      <c r="L801" s="1"/>
      <c r="M801" s="1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1"/>
      <c r="K802" s="16"/>
      <c r="L802" s="1"/>
      <c r="M802" s="1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1"/>
      <c r="K803" s="16"/>
      <c r="L803" s="1"/>
      <c r="M803" s="1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1"/>
      <c r="K804" s="16"/>
      <c r="L804" s="1"/>
      <c r="M804" s="1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1"/>
      <c r="K805" s="16"/>
      <c r="L805" s="1"/>
      <c r="M805" s="1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1"/>
      <c r="K806" s="16"/>
      <c r="L806" s="1"/>
      <c r="M806" s="1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1"/>
      <c r="K807" s="16"/>
      <c r="L807" s="1"/>
      <c r="M807" s="1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1"/>
      <c r="K808" s="16"/>
      <c r="L808" s="1"/>
      <c r="M808" s="1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1"/>
      <c r="K809" s="16"/>
      <c r="L809" s="1"/>
      <c r="M809" s="1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1"/>
      <c r="K810" s="16"/>
      <c r="L810" s="1"/>
      <c r="M810" s="1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1"/>
      <c r="K811" s="16"/>
      <c r="L811" s="1"/>
      <c r="M811" s="1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1"/>
      <c r="K812" s="16"/>
      <c r="L812" s="1"/>
      <c r="M812" s="1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1"/>
      <c r="K813" s="16"/>
      <c r="L813" s="1"/>
      <c r="M813" s="1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1"/>
      <c r="K814" s="16"/>
      <c r="L814" s="1"/>
      <c r="M814" s="1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1"/>
      <c r="K815" s="16"/>
      <c r="L815" s="1"/>
      <c r="M815" s="1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1"/>
      <c r="K816" s="16"/>
      <c r="L816" s="1"/>
      <c r="M816" s="1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1"/>
      <c r="K817" s="16"/>
      <c r="L817" s="1"/>
      <c r="M817" s="1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1"/>
      <c r="K818" s="16"/>
      <c r="L818" s="1"/>
      <c r="M818" s="1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1"/>
      <c r="K819" s="16"/>
      <c r="L819" s="1"/>
      <c r="M819" s="1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1"/>
      <c r="K820" s="16"/>
      <c r="L820" s="1"/>
      <c r="M820" s="1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1"/>
      <c r="K821" s="16"/>
      <c r="L821" s="1"/>
      <c r="M821" s="1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1"/>
      <c r="K822" s="16"/>
      <c r="L822" s="1"/>
      <c r="M822" s="1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1"/>
      <c r="K823" s="16"/>
      <c r="L823" s="1"/>
      <c r="M823" s="1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1"/>
      <c r="K824" s="16"/>
      <c r="L824" s="1"/>
      <c r="M824" s="1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1"/>
      <c r="K825" s="16"/>
      <c r="L825" s="1"/>
      <c r="M825" s="1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1"/>
      <c r="K826" s="16"/>
      <c r="L826" s="1"/>
      <c r="M826" s="1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1"/>
      <c r="K827" s="16"/>
      <c r="L827" s="1"/>
      <c r="M827" s="1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1"/>
      <c r="K828" s="16"/>
      <c r="L828" s="1"/>
      <c r="M828" s="1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1"/>
      <c r="K829" s="16"/>
      <c r="L829" s="1"/>
      <c r="M829" s="1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1"/>
      <c r="K830" s="16"/>
      <c r="L830" s="1"/>
      <c r="M830" s="1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1"/>
      <c r="K831" s="16"/>
      <c r="L831" s="1"/>
      <c r="M831" s="1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1"/>
      <c r="K832" s="16"/>
      <c r="L832" s="1"/>
      <c r="M832" s="1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1"/>
      <c r="K833" s="16"/>
      <c r="L833" s="1"/>
      <c r="M833" s="1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1"/>
      <c r="K834" s="16"/>
      <c r="L834" s="1"/>
      <c r="M834" s="1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1"/>
      <c r="K835" s="16"/>
      <c r="L835" s="1"/>
      <c r="M835" s="1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1"/>
      <c r="K836" s="16"/>
      <c r="L836" s="1"/>
      <c r="M836" s="1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1"/>
      <c r="K837" s="16"/>
      <c r="L837" s="1"/>
      <c r="M837" s="1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1"/>
      <c r="K838" s="16"/>
      <c r="L838" s="1"/>
      <c r="M838" s="1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1"/>
      <c r="K839" s="16"/>
      <c r="L839" s="1"/>
      <c r="M839" s="1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1"/>
      <c r="K840" s="16"/>
      <c r="L840" s="1"/>
      <c r="M840" s="1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1"/>
      <c r="K841" s="16"/>
      <c r="L841" s="1"/>
      <c r="M841" s="1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1"/>
      <c r="K842" s="16"/>
      <c r="L842" s="1"/>
      <c r="M842" s="1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1"/>
      <c r="K843" s="16"/>
      <c r="L843" s="1"/>
      <c r="M843" s="1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1"/>
      <c r="K844" s="16"/>
      <c r="L844" s="1"/>
      <c r="M844" s="1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1"/>
      <c r="K845" s="16"/>
      <c r="L845" s="1"/>
      <c r="M845" s="1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1"/>
      <c r="K846" s="16"/>
      <c r="L846" s="1"/>
      <c r="M846" s="1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1"/>
      <c r="K847" s="16"/>
      <c r="L847" s="1"/>
      <c r="M847" s="1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1"/>
      <c r="K848" s="16"/>
      <c r="L848" s="1"/>
      <c r="M848" s="1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1"/>
      <c r="K849" s="16"/>
      <c r="L849" s="1"/>
      <c r="M849" s="1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1"/>
      <c r="K850" s="16"/>
      <c r="L850" s="1"/>
      <c r="M850" s="1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1"/>
      <c r="K851" s="16"/>
      <c r="L851" s="1"/>
      <c r="M851" s="1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1"/>
      <c r="K852" s="16"/>
      <c r="L852" s="1"/>
      <c r="M852" s="1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1"/>
      <c r="K853" s="16"/>
      <c r="L853" s="1"/>
      <c r="M853" s="1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1"/>
      <c r="K854" s="16"/>
      <c r="L854" s="1"/>
      <c r="M854" s="1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1"/>
      <c r="K855" s="16"/>
      <c r="L855" s="1"/>
      <c r="M855" s="1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1"/>
      <c r="K856" s="16"/>
      <c r="L856" s="1"/>
      <c r="M856" s="1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1"/>
      <c r="K857" s="16"/>
      <c r="L857" s="1"/>
      <c r="M857" s="1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1"/>
      <c r="K858" s="16"/>
      <c r="L858" s="1"/>
      <c r="M858" s="1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1"/>
      <c r="K859" s="16"/>
      <c r="L859" s="1"/>
      <c r="M859" s="1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1"/>
      <c r="K860" s="16"/>
      <c r="L860" s="1"/>
      <c r="M860" s="1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1"/>
      <c r="K861" s="16"/>
      <c r="L861" s="1"/>
      <c r="M861" s="1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1"/>
      <c r="K862" s="16"/>
      <c r="L862" s="1"/>
      <c r="M862" s="1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1"/>
      <c r="K863" s="16"/>
      <c r="L863" s="1"/>
      <c r="M863" s="1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1"/>
      <c r="K864" s="16"/>
      <c r="L864" s="1"/>
      <c r="M864" s="1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1"/>
      <c r="K865" s="16"/>
      <c r="L865" s="1"/>
      <c r="M865" s="1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1"/>
      <c r="K866" s="16"/>
      <c r="L866" s="1"/>
      <c r="M866" s="1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1"/>
      <c r="K867" s="16"/>
      <c r="L867" s="1"/>
      <c r="M867" s="1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1"/>
      <c r="K868" s="16"/>
      <c r="L868" s="1"/>
      <c r="M868" s="1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1"/>
      <c r="K869" s="16"/>
      <c r="L869" s="1"/>
      <c r="M869" s="1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1"/>
      <c r="K870" s="16"/>
      <c r="L870" s="1"/>
      <c r="M870" s="1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1"/>
      <c r="K871" s="16"/>
      <c r="L871" s="1"/>
      <c r="M871" s="1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1"/>
      <c r="K872" s="16"/>
      <c r="L872" s="1"/>
      <c r="M872" s="1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1"/>
      <c r="K873" s="16"/>
      <c r="L873" s="1"/>
      <c r="M873" s="1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1"/>
      <c r="K874" s="16"/>
      <c r="L874" s="1"/>
      <c r="M874" s="1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1"/>
      <c r="K875" s="16"/>
      <c r="L875" s="1"/>
      <c r="M875" s="1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1"/>
      <c r="K876" s="16"/>
      <c r="L876" s="1"/>
      <c r="M876" s="1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1"/>
      <c r="K877" s="16"/>
      <c r="L877" s="1"/>
      <c r="M877" s="1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1"/>
      <c r="K878" s="16"/>
      <c r="L878" s="1"/>
      <c r="M878" s="1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1"/>
      <c r="K879" s="16"/>
      <c r="L879" s="1"/>
      <c r="M879" s="1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1"/>
      <c r="K880" s="16"/>
      <c r="L880" s="1"/>
      <c r="M880" s="1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1"/>
      <c r="K881" s="16"/>
      <c r="L881" s="1"/>
      <c r="M881" s="1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1"/>
      <c r="K882" s="16"/>
      <c r="L882" s="1"/>
      <c r="M882" s="1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1"/>
      <c r="K883" s="16"/>
      <c r="L883" s="1"/>
      <c r="M883" s="1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1"/>
      <c r="K884" s="16"/>
      <c r="L884" s="1"/>
      <c r="M884" s="1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1"/>
      <c r="K885" s="16"/>
      <c r="L885" s="1"/>
      <c r="M885" s="1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1"/>
      <c r="K886" s="16"/>
      <c r="L886" s="1"/>
      <c r="M886" s="1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1"/>
      <c r="K887" s="16"/>
      <c r="L887" s="1"/>
      <c r="M887" s="1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1"/>
      <c r="K888" s="16"/>
      <c r="L888" s="1"/>
      <c r="M888" s="1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1"/>
      <c r="K889" s="16"/>
      <c r="L889" s="1"/>
      <c r="M889" s="1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1"/>
      <c r="K890" s="16"/>
      <c r="L890" s="1"/>
      <c r="M890" s="1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1"/>
      <c r="K891" s="16"/>
      <c r="L891" s="1"/>
      <c r="M891" s="1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1"/>
      <c r="K892" s="16"/>
      <c r="L892" s="1"/>
      <c r="M892" s="1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1"/>
      <c r="K893" s="16"/>
      <c r="L893" s="1"/>
      <c r="M893" s="1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1"/>
      <c r="K894" s="16"/>
      <c r="L894" s="1"/>
      <c r="M894" s="1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1"/>
      <c r="K895" s="16"/>
      <c r="L895" s="1"/>
      <c r="M895" s="1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1"/>
      <c r="K896" s="16"/>
      <c r="L896" s="1"/>
      <c r="M896" s="1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1"/>
      <c r="K897" s="16"/>
      <c r="L897" s="1"/>
      <c r="M897" s="1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1"/>
      <c r="K898" s="16"/>
      <c r="L898" s="1"/>
      <c r="M898" s="1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1"/>
      <c r="K899" s="16"/>
      <c r="L899" s="1"/>
      <c r="M899" s="1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1"/>
      <c r="K900" s="16"/>
      <c r="L900" s="1"/>
      <c r="M900" s="1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1"/>
      <c r="K901" s="16"/>
      <c r="L901" s="1"/>
      <c r="M901" s="1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1"/>
      <c r="K902" s="16"/>
      <c r="L902" s="1"/>
      <c r="M902" s="1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1"/>
      <c r="K903" s="16"/>
      <c r="L903" s="1"/>
      <c r="M903" s="1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1"/>
      <c r="K904" s="16"/>
      <c r="L904" s="1"/>
      <c r="M904" s="1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1"/>
      <c r="K905" s="16"/>
      <c r="L905" s="1"/>
      <c r="M905" s="1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1"/>
      <c r="K906" s="16"/>
      <c r="L906" s="1"/>
      <c r="M906" s="1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1"/>
      <c r="K907" s="16"/>
      <c r="L907" s="1"/>
      <c r="M907" s="1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1"/>
      <c r="K908" s="16"/>
      <c r="L908" s="1"/>
      <c r="M908" s="1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1"/>
      <c r="K909" s="16"/>
      <c r="L909" s="1"/>
      <c r="M909" s="1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1"/>
      <c r="K910" s="16"/>
      <c r="L910" s="1"/>
      <c r="M910" s="1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1"/>
      <c r="K911" s="16"/>
      <c r="L911" s="1"/>
      <c r="M911" s="1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1"/>
      <c r="K912" s="16"/>
      <c r="L912" s="1"/>
      <c r="M912" s="1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1"/>
      <c r="K913" s="16"/>
      <c r="L913" s="1"/>
      <c r="M913" s="1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1"/>
      <c r="K914" s="16"/>
      <c r="L914" s="1"/>
      <c r="M914" s="1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1"/>
      <c r="K915" s="16"/>
      <c r="L915" s="1"/>
      <c r="M915" s="1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1"/>
      <c r="K916" s="16"/>
      <c r="L916" s="1"/>
      <c r="M916" s="1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1"/>
      <c r="K917" s="16"/>
      <c r="L917" s="1"/>
      <c r="M917" s="1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1"/>
      <c r="K918" s="16"/>
      <c r="L918" s="1"/>
      <c r="M918" s="1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1"/>
      <c r="K919" s="16"/>
      <c r="L919" s="1"/>
      <c r="M919" s="1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1"/>
      <c r="K920" s="16"/>
      <c r="L920" s="1"/>
      <c r="M920" s="1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1"/>
      <c r="K921" s="16"/>
      <c r="L921" s="1"/>
      <c r="M921" s="1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1"/>
      <c r="K922" s="16"/>
      <c r="L922" s="1"/>
      <c r="M922" s="1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1"/>
      <c r="K923" s="16"/>
      <c r="L923" s="1"/>
      <c r="M923" s="1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1"/>
      <c r="K924" s="16"/>
      <c r="L924" s="1"/>
      <c r="M924" s="1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1"/>
      <c r="K925" s="16"/>
      <c r="L925" s="1"/>
      <c r="M925" s="1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1"/>
      <c r="K926" s="16"/>
      <c r="L926" s="1"/>
      <c r="M926" s="1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1"/>
      <c r="K927" s="16"/>
      <c r="L927" s="1"/>
      <c r="M927" s="1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1"/>
      <c r="K928" s="16"/>
      <c r="L928" s="1"/>
      <c r="M928" s="1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1"/>
      <c r="K929" s="16"/>
      <c r="L929" s="1"/>
      <c r="M929" s="1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1"/>
      <c r="K930" s="16"/>
      <c r="L930" s="1"/>
      <c r="M930" s="1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1"/>
      <c r="K931" s="16"/>
      <c r="L931" s="1"/>
      <c r="M931" s="1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1"/>
      <c r="K932" s="16"/>
      <c r="L932" s="1"/>
      <c r="M932" s="1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1"/>
      <c r="K933" s="16"/>
      <c r="L933" s="1"/>
      <c r="M933" s="1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1"/>
      <c r="K934" s="16"/>
      <c r="L934" s="1"/>
      <c r="M934" s="1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1"/>
      <c r="K935" s="16"/>
      <c r="L935" s="1"/>
      <c r="M935" s="1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1"/>
      <c r="K936" s="16"/>
      <c r="L936" s="1"/>
      <c r="M936" s="1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1"/>
      <c r="K937" s="16"/>
      <c r="L937" s="1"/>
      <c r="M937" s="1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1"/>
      <c r="K938" s="16"/>
      <c r="L938" s="1"/>
      <c r="M938" s="1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1"/>
      <c r="K939" s="16"/>
      <c r="L939" s="1"/>
      <c r="M939" s="1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1"/>
      <c r="K940" s="16"/>
      <c r="L940" s="1"/>
      <c r="M940" s="1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1"/>
      <c r="K941" s="16"/>
      <c r="L941" s="1"/>
      <c r="M941" s="1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1"/>
      <c r="K942" s="16"/>
      <c r="L942" s="1"/>
      <c r="M942" s="1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1"/>
      <c r="K943" s="16"/>
      <c r="L943" s="1"/>
      <c r="M943" s="1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1"/>
      <c r="K944" s="16"/>
      <c r="L944" s="1"/>
      <c r="M944" s="1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1"/>
      <c r="K945" s="16"/>
      <c r="L945" s="1"/>
      <c r="M945" s="1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1"/>
      <c r="K946" s="16"/>
      <c r="L946" s="1"/>
      <c r="M946" s="1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1"/>
      <c r="K947" s="16"/>
      <c r="L947" s="1"/>
      <c r="M947" s="1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1"/>
      <c r="K948" s="16"/>
      <c r="L948" s="1"/>
      <c r="M948" s="1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1"/>
      <c r="K949" s="16"/>
      <c r="L949" s="1"/>
      <c r="M949" s="1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1"/>
      <c r="K950" s="16"/>
      <c r="L950" s="1"/>
      <c r="M950" s="1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1"/>
      <c r="K951" s="16"/>
      <c r="L951" s="1"/>
      <c r="M951" s="1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1"/>
      <c r="K952" s="16"/>
      <c r="L952" s="1"/>
      <c r="M952" s="1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1"/>
      <c r="K953" s="16"/>
      <c r="L953" s="1"/>
      <c r="M953" s="1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1"/>
      <c r="K954" s="16"/>
      <c r="L954" s="1"/>
      <c r="M954" s="1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1"/>
      <c r="K955" s="16"/>
      <c r="L955" s="1"/>
      <c r="M955" s="1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1"/>
      <c r="K956" s="16"/>
      <c r="L956" s="1"/>
      <c r="M956" s="1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1"/>
      <c r="K957" s="16"/>
      <c r="L957" s="1"/>
      <c r="M957" s="1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1"/>
      <c r="K958" s="16"/>
      <c r="L958" s="1"/>
      <c r="M958" s="1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1"/>
      <c r="K959" s="16"/>
      <c r="L959" s="1"/>
      <c r="M959" s="1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1"/>
      <c r="K960" s="16"/>
      <c r="L960" s="1"/>
      <c r="M960" s="1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1"/>
      <c r="K961" s="16"/>
      <c r="L961" s="1"/>
      <c r="M961" s="1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1"/>
      <c r="K962" s="16"/>
      <c r="L962" s="1"/>
      <c r="M962" s="1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1"/>
      <c r="K963" s="16"/>
      <c r="L963" s="1"/>
      <c r="M963" s="1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1"/>
      <c r="K964" s="16"/>
      <c r="L964" s="1"/>
      <c r="M964" s="1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1"/>
      <c r="K965" s="16"/>
      <c r="L965" s="1"/>
      <c r="M965" s="1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1"/>
      <c r="K966" s="16"/>
      <c r="L966" s="1"/>
      <c r="M966" s="1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1"/>
      <c r="K967" s="16"/>
      <c r="L967" s="1"/>
      <c r="M967" s="1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1"/>
      <c r="K968" s="16"/>
      <c r="L968" s="1"/>
      <c r="M968" s="1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1"/>
      <c r="K969" s="16"/>
      <c r="L969" s="1"/>
      <c r="M969" s="1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1"/>
      <c r="K970" s="16"/>
      <c r="L970" s="1"/>
      <c r="M970" s="1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1"/>
      <c r="K971" s="16"/>
      <c r="L971" s="1"/>
      <c r="M971" s="1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1"/>
      <c r="K972" s="16"/>
      <c r="L972" s="1"/>
      <c r="M972" s="1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1"/>
      <c r="K973" s="16"/>
      <c r="L973" s="1"/>
      <c r="M973" s="1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1"/>
      <c r="K974" s="16"/>
      <c r="L974" s="1"/>
      <c r="M974" s="1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1"/>
      <c r="K975" s="16"/>
      <c r="L975" s="1"/>
      <c r="M975" s="1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1"/>
      <c r="K976" s="16"/>
      <c r="L976" s="1"/>
      <c r="M976" s="1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1"/>
      <c r="K977" s="16"/>
      <c r="L977" s="1"/>
      <c r="M977" s="1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1"/>
      <c r="K978" s="16"/>
      <c r="L978" s="1"/>
      <c r="M978" s="1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1"/>
      <c r="K979" s="16"/>
      <c r="L979" s="1"/>
      <c r="M979" s="1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1"/>
      <c r="K980" s="16"/>
      <c r="L980" s="1"/>
      <c r="M980" s="1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1"/>
      <c r="K981" s="16"/>
      <c r="L981" s="1"/>
      <c r="M981" s="1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1"/>
      <c r="K982" s="16"/>
      <c r="L982" s="1"/>
      <c r="M982" s="1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1"/>
      <c r="K983" s="16"/>
      <c r="L983" s="1"/>
      <c r="M983" s="1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1"/>
      <c r="K984" s="16"/>
      <c r="L984" s="1"/>
      <c r="M984" s="1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1"/>
      <c r="K985" s="16"/>
      <c r="L985" s="1"/>
      <c r="M985" s="1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1"/>
      <c r="K986" s="16"/>
      <c r="L986" s="1"/>
      <c r="M986" s="1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1"/>
      <c r="K987" s="16"/>
      <c r="L987" s="1"/>
      <c r="M987" s="1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1"/>
      <c r="K988" s="16"/>
      <c r="L988" s="1"/>
      <c r="M988" s="1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1"/>
      <c r="K989" s="16"/>
      <c r="L989" s="1"/>
      <c r="M989" s="1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1"/>
      <c r="K990" s="16"/>
      <c r="L990" s="1"/>
      <c r="M990" s="1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1"/>
      <c r="K991" s="16"/>
      <c r="L991" s="1"/>
      <c r="M991" s="1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1"/>
      <c r="K992" s="16"/>
      <c r="L992" s="1"/>
      <c r="M992" s="1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1"/>
      <c r="K993" s="16"/>
      <c r="L993" s="1"/>
      <c r="M993" s="1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1"/>
      <c r="K994" s="16"/>
      <c r="L994" s="1"/>
      <c r="M994" s="1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1"/>
      <c r="K995" s="16"/>
      <c r="L995" s="1"/>
      <c r="M995" s="1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1"/>
      <c r="K996" s="16"/>
      <c r="L996" s="1"/>
      <c r="M996" s="1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1"/>
      <c r="K997" s="16"/>
      <c r="L997" s="1"/>
      <c r="M997" s="1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1"/>
      <c r="K998" s="16"/>
      <c r="L998" s="1"/>
      <c r="M998" s="1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1"/>
      <c r="K999" s="16"/>
      <c r="L999" s="1"/>
      <c r="M999" s="1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1"/>
      <c r="K1000" s="16"/>
      <c r="L1000" s="1"/>
      <c r="M1000" s="1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38">
    <mergeCell ref="A1:V1"/>
    <mergeCell ref="A2:V2"/>
    <mergeCell ref="A4:A5"/>
    <mergeCell ref="B4:B5"/>
    <mergeCell ref="C4:C5"/>
    <mergeCell ref="D4:D5"/>
    <mergeCell ref="E4:E5"/>
    <mergeCell ref="T10:T12"/>
    <mergeCell ref="U10:U12"/>
    <mergeCell ref="D10:D12"/>
    <mergeCell ref="E11:I11"/>
    <mergeCell ref="E12:I12"/>
    <mergeCell ref="V4:V5"/>
    <mergeCell ref="A9:V9"/>
    <mergeCell ref="A10:A12"/>
    <mergeCell ref="B10:B12"/>
    <mergeCell ref="C10:C12"/>
    <mergeCell ref="M10:M12"/>
    <mergeCell ref="V10:V12"/>
    <mergeCell ref="N10:N12"/>
    <mergeCell ref="O10:O12"/>
    <mergeCell ref="V14:V16"/>
    <mergeCell ref="E15:I15"/>
    <mergeCell ref="E16:I16"/>
    <mergeCell ref="F4:F5"/>
    <mergeCell ref="G4:I4"/>
    <mergeCell ref="J4:L4"/>
    <mergeCell ref="M4:M5"/>
    <mergeCell ref="N4:R4"/>
    <mergeCell ref="S4:S5"/>
    <mergeCell ref="T4:T5"/>
    <mergeCell ref="U4:U5"/>
    <mergeCell ref="P10:P12"/>
    <mergeCell ref="Q10:Q12"/>
    <mergeCell ref="R10:R12"/>
    <mergeCell ref="S10:S12"/>
    <mergeCell ref="M14:M16"/>
    <mergeCell ref="N14:N16"/>
    <mergeCell ref="O14:O16"/>
    <mergeCell ref="P14:P16"/>
    <mergeCell ref="Q14:Q16"/>
    <mergeCell ref="R14:R16"/>
    <mergeCell ref="S14:S16"/>
    <mergeCell ref="T14:T16"/>
    <mergeCell ref="U14:U16"/>
    <mergeCell ref="S17:S19"/>
    <mergeCell ref="T17:T19"/>
    <mergeCell ref="U17:U19"/>
    <mergeCell ref="V17:V19"/>
    <mergeCell ref="S20:S22"/>
    <mergeCell ref="T20:T22"/>
    <mergeCell ref="V20:V22"/>
    <mergeCell ref="U37:U39"/>
    <mergeCell ref="V37:V39"/>
    <mergeCell ref="S33:S35"/>
    <mergeCell ref="T33:T35"/>
    <mergeCell ref="U33:U35"/>
    <mergeCell ref="V33:V35"/>
    <mergeCell ref="S23:S25"/>
    <mergeCell ref="T23:T25"/>
    <mergeCell ref="S37:S39"/>
    <mergeCell ref="T37:T39"/>
    <mergeCell ref="U40:U42"/>
    <mergeCell ref="V40:V42"/>
    <mergeCell ref="N40:N42"/>
    <mergeCell ref="O40:O42"/>
    <mergeCell ref="P40:P42"/>
    <mergeCell ref="Q40:Q42"/>
    <mergeCell ref="R40:R42"/>
    <mergeCell ref="S40:S42"/>
    <mergeCell ref="T40:T42"/>
    <mergeCell ref="F52:L52"/>
    <mergeCell ref="F53:L53"/>
    <mergeCell ref="A54:D54"/>
    <mergeCell ref="F54:L54"/>
    <mergeCell ref="A55:D55"/>
    <mergeCell ref="F55:L55"/>
    <mergeCell ref="A56:D56"/>
    <mergeCell ref="F56:L56"/>
    <mergeCell ref="A49:D49"/>
    <mergeCell ref="F49:L49"/>
    <mergeCell ref="A50:D50"/>
    <mergeCell ref="F50:L50"/>
    <mergeCell ref="A51:D51"/>
    <mergeCell ref="F51:L51"/>
    <mergeCell ref="A53:D53"/>
    <mergeCell ref="E18:I18"/>
    <mergeCell ref="E19:I19"/>
    <mergeCell ref="N20:N22"/>
    <mergeCell ref="O20:O22"/>
    <mergeCell ref="P20:P22"/>
    <mergeCell ref="Q20:Q22"/>
    <mergeCell ref="R20:R22"/>
    <mergeCell ref="E24:I24"/>
    <mergeCell ref="E25:I25"/>
    <mergeCell ref="E21:I21"/>
    <mergeCell ref="E22:I22"/>
    <mergeCell ref="N23:N25"/>
    <mergeCell ref="O23:O25"/>
    <mergeCell ref="P23:P25"/>
    <mergeCell ref="Q23:Q25"/>
    <mergeCell ref="R23:R25"/>
    <mergeCell ref="N33:N35"/>
    <mergeCell ref="O33:O35"/>
    <mergeCell ref="P33:P35"/>
    <mergeCell ref="Q33:Q35"/>
    <mergeCell ref="R33:R35"/>
    <mergeCell ref="E38:I38"/>
    <mergeCell ref="E39:I39"/>
    <mergeCell ref="E41:I41"/>
    <mergeCell ref="E42:I42"/>
    <mergeCell ref="N37:N39"/>
    <mergeCell ref="O37:O39"/>
    <mergeCell ref="P37:P39"/>
    <mergeCell ref="Q37:Q39"/>
    <mergeCell ref="R37:R39"/>
    <mergeCell ref="E44:I44"/>
    <mergeCell ref="E45:I45"/>
    <mergeCell ref="E47:I47"/>
    <mergeCell ref="E48:I48"/>
    <mergeCell ref="U46:U48"/>
    <mergeCell ref="V46:V48"/>
    <mergeCell ref="N46:N48"/>
    <mergeCell ref="O46:O48"/>
    <mergeCell ref="P46:P48"/>
    <mergeCell ref="Q46:Q48"/>
    <mergeCell ref="R46:R48"/>
    <mergeCell ref="S46:S48"/>
    <mergeCell ref="T46:T48"/>
    <mergeCell ref="U43:U45"/>
    <mergeCell ref="V43:V45"/>
    <mergeCell ref="N43:N45"/>
    <mergeCell ref="O43:O45"/>
    <mergeCell ref="P43:P45"/>
    <mergeCell ref="Q43:Q45"/>
    <mergeCell ref="R43:R45"/>
    <mergeCell ref="S43:S45"/>
    <mergeCell ref="T43:T45"/>
  </mergeCells>
  <pageMargins left="0.7" right="0.7" top="0.75" bottom="0.7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 DINBUDPAR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Bappeda Temanggung</dc:creator>
  <cp:lastModifiedBy>ismail - [2010]</cp:lastModifiedBy>
  <dcterms:created xsi:type="dcterms:W3CDTF">2023-12-05T01:46:24Z</dcterms:created>
  <dcterms:modified xsi:type="dcterms:W3CDTF">2025-04-09T01:18:20Z</dcterms:modified>
</cp:coreProperties>
</file>